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23385" windowHeight="12420" tabRatio="728" activeTab="2"/>
  </bookViews>
  <sheets>
    <sheet name="Register Map Legend" sheetId="19" r:id="rId1"/>
    <sheet name="Enercept Integer Conversion" sheetId="18" r:id="rId2"/>
    <sheet name="EM4200 Register Map" sheetId="21" r:id="rId3"/>
  </sheets>
  <definedNames>
    <definedName name="_xlnm.Print_Titles" localSheetId="2">'EM4200 Register Map'!$1:$1</definedName>
  </definedNames>
  <calcPr calcId="145621"/>
</workbook>
</file>

<file path=xl/calcChain.xml><?xml version="1.0" encoding="utf-8"?>
<calcChain xmlns="http://schemas.openxmlformats.org/spreadsheetml/2006/main">
  <c r="L411" i="21" l="1"/>
  <c r="L483" i="21"/>
  <c r="L484" i="21" s="1"/>
  <c r="L467" i="21"/>
  <c r="L468" i="21" s="1"/>
  <c r="L469" i="21" s="1"/>
  <c r="L470" i="21" s="1"/>
  <c r="L471" i="21" s="1"/>
  <c r="L472" i="21" s="1"/>
  <c r="L473" i="21" s="1"/>
  <c r="L474" i="21" s="1"/>
  <c r="L475" i="21" s="1"/>
  <c r="L476" i="21" s="1"/>
  <c r="L477" i="21" s="1"/>
  <c r="L478" i="21" s="1"/>
  <c r="L479" i="21" s="1"/>
  <c r="L480" i="21" s="1"/>
  <c r="L481" i="21" s="1"/>
  <c r="L482" i="21" s="1"/>
  <c r="M466" i="21"/>
  <c r="M453" i="21" s="1"/>
  <c r="L454" i="21"/>
  <c r="L455" i="21" s="1"/>
  <c r="L456" i="21" s="1"/>
  <c r="L457" i="21" s="1"/>
  <c r="L458" i="21" s="1"/>
  <c r="L459" i="21" s="1"/>
  <c r="L460" i="21" s="1"/>
  <c r="L461" i="21" s="1"/>
  <c r="L462" i="21" s="1"/>
  <c r="L463" i="21" s="1"/>
  <c r="L464" i="21" s="1"/>
  <c r="L465" i="21" s="1"/>
  <c r="L412" i="21"/>
  <c r="L413" i="21" s="1"/>
  <c r="L414" i="21" s="1"/>
  <c r="L415" i="21" s="1"/>
  <c r="L416" i="21" s="1"/>
  <c r="L417" i="21" s="1"/>
  <c r="L418" i="21" s="1"/>
  <c r="L419" i="21" s="1"/>
  <c r="L420" i="21" s="1"/>
  <c r="L421" i="21" s="1"/>
  <c r="L422" i="21" s="1"/>
  <c r="L423" i="21" s="1"/>
  <c r="L424" i="21" s="1"/>
  <c r="L425" i="21" s="1"/>
  <c r="L426" i="21" s="1"/>
  <c r="L427" i="21" s="1"/>
  <c r="L428" i="21" s="1"/>
  <c r="L429" i="21" s="1"/>
  <c r="L430" i="21" s="1"/>
  <c r="L431" i="21" s="1"/>
  <c r="L432" i="21" s="1"/>
  <c r="L433" i="21" s="1"/>
  <c r="L434" i="21" s="1"/>
  <c r="L435" i="21" s="1"/>
  <c r="L436" i="21" s="1"/>
  <c r="L437" i="21" s="1"/>
  <c r="L438" i="21" s="1"/>
  <c r="L439" i="21" s="1"/>
  <c r="L440" i="21" s="1"/>
  <c r="L441" i="21" s="1"/>
  <c r="L442" i="21" s="1"/>
  <c r="L443" i="21" s="1"/>
  <c r="L444" i="21" s="1"/>
  <c r="L445" i="21" s="1"/>
  <c r="L446" i="21" s="1"/>
  <c r="L447" i="21" s="1"/>
  <c r="L448" i="21" s="1"/>
  <c r="L449" i="21" s="1"/>
  <c r="L451" i="21" s="1"/>
  <c r="L452" i="21" s="1"/>
  <c r="M410" i="21"/>
  <c r="M407" i="21"/>
  <c r="M360" i="21"/>
  <c r="M329" i="21"/>
  <c r="M328" i="21" s="1"/>
  <c r="L328" i="21"/>
  <c r="L329" i="21" s="1"/>
  <c r="L330" i="21" s="1"/>
  <c r="L331" i="21" s="1"/>
  <c r="L332" i="21" s="1"/>
  <c r="L333" i="21" s="1"/>
  <c r="L334" i="21" s="1"/>
  <c r="L335" i="21" s="1"/>
  <c r="L336" i="21" s="1"/>
  <c r="L337" i="21" s="1"/>
  <c r="L338" i="21" s="1"/>
  <c r="L339" i="21" s="1"/>
  <c r="L340" i="21" s="1"/>
  <c r="L341" i="21" s="1"/>
  <c r="L342" i="21" s="1"/>
  <c r="L343" i="21" s="1"/>
  <c r="L344" i="21" s="1"/>
  <c r="L345" i="21" s="1"/>
  <c r="L346" i="21" s="1"/>
  <c r="L347" i="21" s="1"/>
  <c r="L348" i="21" s="1"/>
  <c r="L349" i="21" s="1"/>
  <c r="L350" i="21" s="1"/>
  <c r="L351" i="21" s="1"/>
  <c r="L352" i="21" s="1"/>
  <c r="L353" i="21" s="1"/>
  <c r="L354" i="21" s="1"/>
  <c r="L355" i="21" s="1"/>
  <c r="L356" i="21" s="1"/>
  <c r="L357" i="21" s="1"/>
  <c r="L358" i="21" s="1"/>
  <c r="L359" i="21" s="1"/>
  <c r="L360" i="21" s="1"/>
  <c r="L361" i="21" s="1"/>
  <c r="L362" i="21" s="1"/>
  <c r="L363" i="21" s="1"/>
  <c r="L364" i="21" s="1"/>
  <c r="L365" i="21" s="1"/>
  <c r="L366" i="21" s="1"/>
  <c r="L367" i="21" s="1"/>
  <c r="L368" i="21" s="1"/>
  <c r="L369" i="21" s="1"/>
  <c r="L370" i="21" s="1"/>
  <c r="L371" i="21" s="1"/>
  <c r="L372" i="21" s="1"/>
  <c r="L373" i="21" s="1"/>
  <c r="L374" i="21" s="1"/>
  <c r="L375" i="21" s="1"/>
  <c r="L376" i="21" s="1"/>
  <c r="L377" i="21" s="1"/>
  <c r="L378" i="21" s="1"/>
  <c r="L379" i="21" s="1"/>
  <c r="L380" i="21" s="1"/>
  <c r="L381" i="21" s="1"/>
  <c r="L382" i="21" s="1"/>
  <c r="L383" i="21" s="1"/>
  <c r="L384" i="21" s="1"/>
  <c r="L385" i="21" s="1"/>
  <c r="L386" i="21" s="1"/>
  <c r="L387" i="21" s="1"/>
  <c r="L388" i="21" s="1"/>
  <c r="L389" i="21" s="1"/>
  <c r="L390" i="21" s="1"/>
  <c r="L391" i="21" s="1"/>
  <c r="L392" i="21" s="1"/>
  <c r="L393" i="21" s="1"/>
  <c r="L394" i="21" s="1"/>
  <c r="L395" i="21" s="1"/>
  <c r="L396" i="21" s="1"/>
  <c r="L397" i="21" s="1"/>
  <c r="L398" i="21" s="1"/>
  <c r="L399" i="21" s="1"/>
  <c r="L400" i="21" s="1"/>
  <c r="L401" i="21" s="1"/>
  <c r="L402" i="21" s="1"/>
  <c r="L403" i="21" s="1"/>
  <c r="L404" i="21" s="1"/>
  <c r="L405" i="21" s="1"/>
  <c r="L406" i="21" s="1"/>
  <c r="L407" i="21" s="1"/>
  <c r="M256" i="21"/>
  <c r="M212" i="21" s="1"/>
  <c r="M213" i="21"/>
  <c r="L213" i="21"/>
  <c r="L214" i="21" s="1"/>
  <c r="L215" i="21" s="1"/>
  <c r="L216" i="21" s="1"/>
  <c r="L217" i="21" s="1"/>
  <c r="L218" i="21" s="1"/>
  <c r="L219" i="21" s="1"/>
  <c r="L220" i="21" s="1"/>
  <c r="L221" i="21" s="1"/>
  <c r="L222" i="21" s="1"/>
  <c r="L223" i="21" s="1"/>
  <c r="L224" i="21" s="1"/>
  <c r="L225" i="21" s="1"/>
  <c r="L226" i="21" s="1"/>
  <c r="L227" i="21" s="1"/>
  <c r="L228" i="21" s="1"/>
  <c r="L229" i="21" s="1"/>
  <c r="L230" i="21" s="1"/>
  <c r="L231" i="21" s="1"/>
  <c r="L232" i="21" s="1"/>
  <c r="L233" i="21" s="1"/>
  <c r="L234" i="21" s="1"/>
  <c r="L235" i="21" s="1"/>
  <c r="L236" i="21" s="1"/>
  <c r="L237" i="21" s="1"/>
  <c r="L238" i="21" s="1"/>
  <c r="L239" i="21" s="1"/>
  <c r="L240" i="21" s="1"/>
  <c r="L241" i="21" s="1"/>
  <c r="L242" i="21" s="1"/>
  <c r="L243" i="21" s="1"/>
  <c r="L244" i="21" s="1"/>
  <c r="L245" i="21" s="1"/>
  <c r="L246" i="21" s="1"/>
  <c r="L247" i="21" s="1"/>
  <c r="L248" i="21" s="1"/>
  <c r="L249" i="21" s="1"/>
  <c r="L250" i="21" s="1"/>
  <c r="L251" i="21" s="1"/>
  <c r="L252" i="21" s="1"/>
  <c r="L253" i="21" s="1"/>
  <c r="L254" i="21" s="1"/>
  <c r="L255" i="21" s="1"/>
  <c r="L256" i="21" s="1"/>
  <c r="L257" i="21" s="1"/>
  <c r="L258" i="21" s="1"/>
  <c r="L259" i="21" s="1"/>
  <c r="L260" i="21" s="1"/>
  <c r="L261" i="21" s="1"/>
  <c r="L262" i="21" s="1"/>
  <c r="L263" i="21" s="1"/>
  <c r="L264" i="21" s="1"/>
  <c r="L265" i="21" s="1"/>
  <c r="L266" i="21" s="1"/>
  <c r="L267" i="21" s="1"/>
  <c r="L268" i="21" s="1"/>
  <c r="L269" i="21" s="1"/>
  <c r="L270" i="21" s="1"/>
  <c r="L271" i="21" s="1"/>
  <c r="L272" i="21" s="1"/>
  <c r="L273" i="21" s="1"/>
  <c r="L274" i="21" s="1"/>
  <c r="L275" i="21" s="1"/>
  <c r="L276" i="21" s="1"/>
  <c r="L277" i="21" s="1"/>
  <c r="L278" i="21" s="1"/>
  <c r="L279" i="21" s="1"/>
  <c r="L280" i="21" s="1"/>
  <c r="L281" i="21" s="1"/>
  <c r="L282" i="21" s="1"/>
  <c r="L283" i="21" s="1"/>
  <c r="L284" i="21" s="1"/>
  <c r="L285" i="21" s="1"/>
  <c r="L286" i="21" s="1"/>
  <c r="L287" i="21" s="1"/>
  <c r="L288" i="21" s="1"/>
  <c r="L289" i="21" s="1"/>
  <c r="L290" i="21" s="1"/>
  <c r="L291" i="21" s="1"/>
  <c r="L292" i="21" s="1"/>
  <c r="L293" i="21" s="1"/>
  <c r="L294" i="21" s="1"/>
  <c r="L295" i="21" s="1"/>
  <c r="L296" i="21" s="1"/>
  <c r="L297" i="21" s="1"/>
  <c r="L298" i="21" s="1"/>
  <c r="L299" i="21" s="1"/>
  <c r="L300" i="21" s="1"/>
  <c r="L301" i="21" s="1"/>
  <c r="L302" i="21" s="1"/>
  <c r="L303" i="21" s="1"/>
  <c r="L304" i="21" s="1"/>
  <c r="L305" i="21" s="1"/>
  <c r="L306" i="21" s="1"/>
  <c r="L307" i="21" s="1"/>
  <c r="L308" i="21" s="1"/>
  <c r="L309" i="21" s="1"/>
  <c r="L310" i="21" s="1"/>
  <c r="L311" i="21" s="1"/>
  <c r="L312" i="21" s="1"/>
  <c r="L313" i="21" s="1"/>
  <c r="L314" i="21" s="1"/>
  <c r="L315" i="21" s="1"/>
  <c r="L316" i="21" s="1"/>
  <c r="L317" i="21" s="1"/>
  <c r="L318" i="21" s="1"/>
  <c r="L319" i="21" s="1"/>
  <c r="L320" i="21" s="1"/>
  <c r="L321" i="21" s="1"/>
  <c r="L322" i="21" s="1"/>
  <c r="L323" i="21" s="1"/>
  <c r="L324" i="21" s="1"/>
  <c r="L325" i="21" s="1"/>
  <c r="L326" i="21" s="1"/>
  <c r="L327" i="21" s="1"/>
  <c r="M209" i="21"/>
  <c r="M177" i="21"/>
  <c r="M176" i="21"/>
  <c r="M173" i="21"/>
  <c r="M155" i="21" s="1"/>
  <c r="L154" i="21"/>
  <c r="L155" i="21" s="1"/>
  <c r="M112" i="21"/>
  <c r="L86" i="21"/>
  <c r="L87" i="21" s="1"/>
  <c r="L88" i="21" s="1"/>
  <c r="L89" i="21" s="1"/>
  <c r="L90" i="21" s="1"/>
  <c r="L91" i="21" s="1"/>
  <c r="L92" i="21" s="1"/>
  <c r="L93" i="21" s="1"/>
  <c r="L94" i="21" s="1"/>
  <c r="L95" i="21" s="1"/>
  <c r="L96" i="21" s="1"/>
  <c r="L97" i="21" s="1"/>
  <c r="L98" i="21" s="1"/>
  <c r="L99" i="21" s="1"/>
  <c r="L100" i="21" s="1"/>
  <c r="L101" i="21" s="1"/>
  <c r="L102" i="21" s="1"/>
  <c r="L103" i="21" s="1"/>
  <c r="L104" i="21" s="1"/>
  <c r="L105" i="21" s="1"/>
  <c r="L106" i="21" s="1"/>
  <c r="L107" i="21" s="1"/>
  <c r="L108" i="21" s="1"/>
  <c r="L109" i="21" s="1"/>
  <c r="L110" i="21" s="1"/>
  <c r="L111" i="21" s="1"/>
  <c r="L112" i="21" s="1"/>
  <c r="L113" i="21" s="1"/>
  <c r="L114" i="21" s="1"/>
  <c r="L115" i="21" s="1"/>
  <c r="L116" i="21" s="1"/>
  <c r="L117" i="21" s="1"/>
  <c r="L118" i="21" s="1"/>
  <c r="L119" i="21" s="1"/>
  <c r="L120" i="21" s="1"/>
  <c r="L121" i="21" s="1"/>
  <c r="L122" i="21" s="1"/>
  <c r="L123" i="21" s="1"/>
  <c r="L124" i="21" s="1"/>
  <c r="L125" i="21" s="1"/>
  <c r="L126" i="21" s="1"/>
  <c r="L127" i="21" s="1"/>
  <c r="L128" i="21" s="1"/>
  <c r="L129" i="21" s="1"/>
  <c r="L130" i="21" s="1"/>
  <c r="L131" i="21" s="1"/>
  <c r="L132" i="21" s="1"/>
  <c r="L133" i="21" s="1"/>
  <c r="L134" i="21" s="1"/>
  <c r="L135" i="21" s="1"/>
  <c r="L136" i="21" s="1"/>
  <c r="L137" i="21" s="1"/>
  <c r="L138" i="21" s="1"/>
  <c r="L139" i="21" s="1"/>
  <c r="L140" i="21" s="1"/>
  <c r="L141" i="21" s="1"/>
  <c r="L142" i="21" s="1"/>
  <c r="L143" i="21" s="1"/>
  <c r="L144" i="21" s="1"/>
  <c r="M85" i="21"/>
  <c r="L85" i="21"/>
  <c r="L47" i="21"/>
  <c r="L48" i="21" s="1"/>
  <c r="L49" i="21" s="1"/>
  <c r="L50" i="21" s="1"/>
  <c r="L51" i="21" s="1"/>
  <c r="L52" i="21" s="1"/>
  <c r="L53" i="21" s="1"/>
  <c r="L54" i="21" s="1"/>
  <c r="L55" i="21" s="1"/>
  <c r="L56" i="21" s="1"/>
  <c r="L57" i="21" s="1"/>
  <c r="L58" i="21" s="1"/>
  <c r="L59" i="21" s="1"/>
  <c r="L60" i="21" s="1"/>
  <c r="L61" i="21" s="1"/>
  <c r="L62" i="21" s="1"/>
  <c r="L63" i="21" s="1"/>
  <c r="L64" i="21" s="1"/>
  <c r="L65" i="21" s="1"/>
  <c r="L66" i="21" s="1"/>
  <c r="L67" i="21" s="1"/>
  <c r="L68" i="21" s="1"/>
  <c r="L69" i="21" s="1"/>
  <c r="L70" i="21" s="1"/>
  <c r="L71" i="21" s="1"/>
  <c r="L72" i="21" s="1"/>
  <c r="L73" i="21" s="1"/>
  <c r="L74" i="21" s="1"/>
  <c r="L75" i="21" s="1"/>
  <c r="L76" i="21" s="1"/>
  <c r="L77" i="21" s="1"/>
  <c r="L78" i="21" s="1"/>
  <c r="L79" i="21" s="1"/>
  <c r="L80" i="21" s="1"/>
  <c r="L81" i="21" s="1"/>
  <c r="M45" i="21"/>
  <c r="M3" i="21"/>
  <c r="L3" i="21"/>
  <c r="L45" i="21" s="1"/>
  <c r="M84" i="21" l="1"/>
  <c r="M154" i="21"/>
  <c r="M2" i="21"/>
  <c r="L145" i="21"/>
  <c r="L146" i="21" s="1"/>
  <c r="L147" i="21" s="1"/>
  <c r="L148" i="21" s="1"/>
  <c r="L149" i="21" s="1"/>
  <c r="L150" i="21" s="1"/>
  <c r="L151" i="21" s="1"/>
  <c r="L152" i="21" s="1"/>
  <c r="L153" i="21" s="1"/>
  <c r="M81" i="21"/>
  <c r="L4" i="21"/>
  <c r="L5" i="21" s="1"/>
  <c r="L6" i="21" s="1"/>
  <c r="L7" i="21" s="1"/>
  <c r="L8" i="21" s="1"/>
  <c r="L9" i="21" s="1"/>
  <c r="L10" i="21" s="1"/>
  <c r="L11" i="21" s="1"/>
  <c r="L12" i="21" s="1"/>
  <c r="L13" i="21" s="1"/>
  <c r="L14" i="21" s="1"/>
  <c r="L15" i="21" s="1"/>
  <c r="L16" i="21" s="1"/>
  <c r="L17" i="21" s="1"/>
  <c r="L18" i="21" s="1"/>
  <c r="L19" i="21" s="1"/>
  <c r="L20" i="21" s="1"/>
  <c r="L21" i="21" s="1"/>
  <c r="L22" i="21" s="1"/>
  <c r="L23" i="21" s="1"/>
  <c r="L24" i="21" s="1"/>
  <c r="L25" i="21" s="1"/>
  <c r="L26" i="21" s="1"/>
  <c r="L27" i="21" s="1"/>
  <c r="L28" i="21" s="1"/>
  <c r="L29" i="21" s="1"/>
  <c r="L30" i="21" s="1"/>
  <c r="L31" i="21" s="1"/>
  <c r="L32" i="21" s="1"/>
  <c r="L33" i="21" s="1"/>
  <c r="L34" i="21" s="1"/>
  <c r="L35" i="21" s="1"/>
  <c r="L36" i="21" s="1"/>
  <c r="L37" i="21" s="1"/>
  <c r="L38" i="21" s="1"/>
  <c r="L40" i="21" s="1"/>
  <c r="L41" i="21" s="1"/>
  <c r="L42" i="21" s="1"/>
  <c r="L43" i="21" s="1"/>
  <c r="L44" i="21" s="1"/>
  <c r="M44" i="21" s="1"/>
  <c r="L156" i="21"/>
  <c r="L157" i="21" s="1"/>
  <c r="L158" i="21" s="1"/>
  <c r="L159" i="21" s="1"/>
  <c r="L160" i="21" s="1"/>
  <c r="L161" i="21" s="1"/>
  <c r="L162" i="21" s="1"/>
  <c r="L163" i="21" s="1"/>
  <c r="L164" i="21" s="1"/>
  <c r="L165" i="21" s="1"/>
  <c r="L166" i="21" s="1"/>
  <c r="L167" i="21" s="1"/>
  <c r="L168" i="21" s="1"/>
  <c r="L169" i="21" s="1"/>
  <c r="L170" i="21" s="1"/>
  <c r="L171" i="21" s="1"/>
  <c r="L172" i="21" s="1"/>
  <c r="L173" i="21" s="1"/>
  <c r="L174" i="21" s="1"/>
  <c r="L175" i="21" s="1"/>
  <c r="L176" i="21" s="1"/>
  <c r="L177" i="21" s="1"/>
  <c r="L178" i="21" s="1"/>
  <c r="L179" i="21" s="1"/>
  <c r="L180" i="21" s="1"/>
  <c r="L181" i="21" s="1"/>
  <c r="L182" i="21" s="1"/>
  <c r="L183" i="21" s="1"/>
  <c r="L184" i="21" s="1"/>
  <c r="L185" i="21" s="1"/>
  <c r="L186" i="21" s="1"/>
  <c r="L187" i="21" s="1"/>
  <c r="L188" i="21" s="1"/>
  <c r="L189" i="21" s="1"/>
  <c r="L190" i="21" s="1"/>
  <c r="L191" i="21" s="1"/>
  <c r="L192" i="21" s="1"/>
  <c r="L193" i="21" s="1"/>
  <c r="L194" i="21" s="1"/>
  <c r="L195" i="21" s="1"/>
  <c r="L196" i="21" s="1"/>
  <c r="L197" i="21" s="1"/>
  <c r="L198" i="21" s="1"/>
  <c r="L199" i="21" s="1"/>
  <c r="L200" i="21" s="1"/>
  <c r="L201" i="21" s="1"/>
  <c r="L202" i="21" s="1"/>
  <c r="L203" i="21" s="1"/>
  <c r="L204" i="21" s="1"/>
  <c r="L205" i="21" s="1"/>
  <c r="L206" i="21" s="1"/>
  <c r="L207" i="21" s="1"/>
  <c r="L208" i="21" s="1"/>
  <c r="L209" i="21" s="1"/>
  <c r="E7" i="18" l="1"/>
  <c r="D7" i="18"/>
  <c r="I6" i="18"/>
  <c r="I7" i="18" s="1"/>
  <c r="P6" i="18"/>
  <c r="P7" i="18" s="1"/>
  <c r="O6" i="18"/>
  <c r="O7" i="18" s="1"/>
  <c r="N6" i="18"/>
  <c r="N7" i="18" s="1"/>
  <c r="M6" i="18"/>
  <c r="M7" i="18" s="1"/>
  <c r="L6" i="18"/>
  <c r="L7" i="18" s="1"/>
  <c r="K6" i="18"/>
  <c r="K7" i="18" s="1"/>
  <c r="J6" i="18"/>
  <c r="J7" i="18" s="1"/>
  <c r="H6" i="18"/>
  <c r="H7" i="18" s="1"/>
  <c r="G6" i="18"/>
  <c r="G7" i="18" s="1"/>
  <c r="F6" i="18"/>
  <c r="F7" i="18" s="1"/>
  <c r="E6" i="18"/>
  <c r="P2" i="18"/>
  <c r="O2" i="18"/>
  <c r="N2" i="18"/>
  <c r="M2" i="18"/>
  <c r="L2" i="18"/>
  <c r="K2" i="18"/>
  <c r="J2" i="18"/>
  <c r="I2" i="18"/>
  <c r="H2" i="18"/>
  <c r="G2" i="18"/>
  <c r="F2" i="18"/>
  <c r="E2" i="18"/>
  <c r="P29" i="18"/>
  <c r="O29" i="18"/>
  <c r="N29" i="18"/>
  <c r="M29" i="18"/>
  <c r="L29" i="18"/>
  <c r="K29" i="18"/>
  <c r="J29" i="18"/>
  <c r="I29" i="18"/>
  <c r="H29" i="18"/>
  <c r="G29" i="18"/>
  <c r="F29" i="18"/>
  <c r="E29" i="18"/>
  <c r="P28" i="18"/>
  <c r="O28" i="18"/>
  <c r="N28" i="18"/>
  <c r="M28" i="18"/>
  <c r="L28" i="18"/>
  <c r="K28" i="18"/>
  <c r="J28" i="18"/>
  <c r="I28" i="18"/>
  <c r="H28" i="18"/>
  <c r="G28" i="18"/>
  <c r="F28" i="18"/>
  <c r="E28" i="18"/>
  <c r="P27" i="18"/>
  <c r="O27" i="18"/>
  <c r="N27" i="18"/>
  <c r="M27" i="18"/>
  <c r="L27" i="18"/>
  <c r="K27" i="18"/>
  <c r="J27" i="18"/>
  <c r="I27" i="18"/>
  <c r="H27" i="18"/>
  <c r="G27" i="18"/>
  <c r="F27" i="18"/>
  <c r="E27" i="18"/>
  <c r="P32" i="18"/>
  <c r="O32" i="18"/>
  <c r="N32" i="18"/>
  <c r="M32" i="18"/>
  <c r="L32" i="18"/>
  <c r="K32" i="18"/>
  <c r="J32" i="18"/>
  <c r="I32" i="18"/>
  <c r="H32" i="18"/>
  <c r="G32" i="18"/>
  <c r="F32" i="18"/>
  <c r="E32" i="18"/>
  <c r="P31" i="18"/>
  <c r="O31" i="18"/>
  <c r="N31" i="18"/>
  <c r="M31" i="18"/>
  <c r="L31" i="18"/>
  <c r="K31" i="18"/>
  <c r="J31" i="18"/>
  <c r="I31" i="18"/>
  <c r="H31" i="18"/>
  <c r="G31" i="18"/>
  <c r="F31" i="18"/>
  <c r="E31" i="18"/>
  <c r="P30" i="18"/>
  <c r="O30" i="18"/>
  <c r="N30" i="18"/>
  <c r="M30" i="18"/>
  <c r="L30" i="18"/>
  <c r="K30" i="18"/>
  <c r="J30" i="18"/>
  <c r="I30" i="18"/>
  <c r="H30" i="18"/>
  <c r="G30" i="18"/>
  <c r="F30" i="18"/>
  <c r="E30" i="18"/>
  <c r="P15" i="18"/>
  <c r="O15" i="18"/>
  <c r="N15" i="18"/>
  <c r="M15" i="18"/>
  <c r="L15" i="18"/>
  <c r="K15" i="18"/>
  <c r="J15" i="18"/>
  <c r="I15" i="18"/>
  <c r="H15" i="18"/>
  <c r="G15" i="18"/>
  <c r="F15" i="18"/>
  <c r="E15" i="18"/>
  <c r="P14" i="18"/>
  <c r="O14" i="18"/>
  <c r="N14" i="18"/>
  <c r="M14" i="18"/>
  <c r="L14" i="18"/>
  <c r="K14" i="18"/>
  <c r="J14" i="18"/>
  <c r="I14" i="18"/>
  <c r="H14" i="18"/>
  <c r="G14" i="18"/>
  <c r="F14" i="18"/>
  <c r="E14" i="18"/>
  <c r="P10" i="18"/>
  <c r="O10" i="18"/>
  <c r="N10" i="18"/>
  <c r="M10" i="18"/>
  <c r="L10" i="18"/>
  <c r="K10" i="18"/>
  <c r="J10" i="18"/>
  <c r="I10" i="18"/>
  <c r="H10" i="18"/>
  <c r="G10" i="18"/>
  <c r="F10" i="18"/>
  <c r="P9" i="18"/>
  <c r="O9" i="18"/>
  <c r="N9" i="18"/>
  <c r="M9" i="18"/>
  <c r="L9" i="18"/>
  <c r="K9" i="18"/>
  <c r="J9" i="18"/>
  <c r="I9" i="18"/>
  <c r="H9" i="18"/>
  <c r="G9" i="18"/>
  <c r="F9" i="18"/>
  <c r="E9" i="18"/>
  <c r="P8" i="18"/>
  <c r="O8" i="18"/>
  <c r="N8" i="18"/>
  <c r="M8" i="18"/>
  <c r="L8" i="18"/>
  <c r="K8" i="18"/>
  <c r="J8" i="18"/>
  <c r="I8" i="18"/>
  <c r="H8" i="18"/>
  <c r="G8" i="18"/>
  <c r="F8" i="18"/>
  <c r="E8" i="18"/>
  <c r="P17" i="18"/>
  <c r="O17" i="18"/>
  <c r="N17" i="18"/>
  <c r="M17" i="18"/>
  <c r="L17" i="18"/>
  <c r="K17" i="18"/>
  <c r="J17" i="18"/>
  <c r="I17" i="18"/>
  <c r="H17" i="18"/>
  <c r="G17" i="18"/>
  <c r="F17" i="18"/>
  <c r="E17" i="18"/>
  <c r="P16" i="18"/>
  <c r="O16" i="18"/>
  <c r="N16" i="18"/>
  <c r="M16" i="18"/>
  <c r="L16" i="18"/>
  <c r="K16" i="18"/>
  <c r="J16" i="18"/>
  <c r="I16" i="18"/>
  <c r="H16" i="18"/>
  <c r="G16" i="18"/>
  <c r="E16" i="18"/>
  <c r="F16" i="18"/>
  <c r="E10" i="18"/>
</calcChain>
</file>

<file path=xl/sharedStrings.xml><?xml version="1.0" encoding="utf-8"?>
<sst xmlns="http://schemas.openxmlformats.org/spreadsheetml/2006/main" count="3054" uniqueCount="529">
  <si>
    <t>R/W</t>
  </si>
  <si>
    <t>NV</t>
  </si>
  <si>
    <t>UNITS</t>
  </si>
  <si>
    <t>RANGE</t>
  </si>
  <si>
    <t>DESCRIPTION</t>
  </si>
  <si>
    <t>·</t>
  </si>
  <si>
    <t>R</t>
  </si>
  <si>
    <t>ULong</t>
  </si>
  <si>
    <t>kWh</t>
  </si>
  <si>
    <t>E</t>
  </si>
  <si>
    <t>0-0xFFFF</t>
  </si>
  <si>
    <t xml:space="preserve">Real Energy Consumption (MSR) </t>
  </si>
  <si>
    <t>Real Energy Consumption (LSR)</t>
  </si>
  <si>
    <t>UInt</t>
  </si>
  <si>
    <t>kW</t>
  </si>
  <si>
    <t>W</t>
  </si>
  <si>
    <t>0-32767</t>
  </si>
  <si>
    <t>Total Instantaneous Real Power (3 Phase Total)</t>
  </si>
  <si>
    <t>kVAR</t>
  </si>
  <si>
    <t>Total Instantaneous Reactive Power (3 Phase Total)</t>
  </si>
  <si>
    <t>kVA</t>
  </si>
  <si>
    <t>Total Instantaneous Apparent Power (3 Phase Total)</t>
  </si>
  <si>
    <t>Ratio</t>
  </si>
  <si>
    <t>0-10000</t>
  </si>
  <si>
    <t>Total Power Factor (Total KW / Total KVA)</t>
  </si>
  <si>
    <t>Volt</t>
  </si>
  <si>
    <t>V</t>
  </si>
  <si>
    <t>Amp</t>
  </si>
  <si>
    <t>I</t>
  </si>
  <si>
    <t>Current, Average of 3 Phases</t>
  </si>
  <si>
    <t>Real Power, Phase A</t>
  </si>
  <si>
    <t>Real Power, Phase B</t>
  </si>
  <si>
    <t>Real Power, Phase C</t>
  </si>
  <si>
    <t>Power Factor, Phase A</t>
  </si>
  <si>
    <t>Power Factor, Phase B</t>
  </si>
  <si>
    <t>Power Factor, Phase C</t>
  </si>
  <si>
    <t>Voltage, Phase A-B</t>
  </si>
  <si>
    <t>Voltage, Phase B-C</t>
  </si>
  <si>
    <t>Voltage, Phase A-C</t>
  </si>
  <si>
    <t>Voltage, Phase A-N</t>
  </si>
  <si>
    <t>Voltage, Phase B-N</t>
  </si>
  <si>
    <t>Voltage, Phase C-N</t>
  </si>
  <si>
    <t>Current, Instantaneous, Phase A</t>
  </si>
  <si>
    <t>Current, Instantaneous, Phase B</t>
  </si>
  <si>
    <t>Current, Instantaneous, Phase C</t>
  </si>
  <si>
    <t>Reserved, Returns 0x8000 (QNAN)</t>
  </si>
  <si>
    <t>Hz</t>
  </si>
  <si>
    <t>4500-6500</t>
  </si>
  <si>
    <t>KVAh</t>
  </si>
  <si>
    <t>KVARh</t>
  </si>
  <si>
    <t>Apparent Power, Phase A</t>
  </si>
  <si>
    <t>Apparent Power, Phase B</t>
  </si>
  <si>
    <t>Apparent Power, Phase C</t>
  </si>
  <si>
    <t>Reactive Power, Phase A</t>
  </si>
  <si>
    <t>Reactive Power, Phase B</t>
  </si>
  <si>
    <t>Reactive Power, Phase C</t>
  </si>
  <si>
    <t>Total Real  Power Present Demand</t>
  </si>
  <si>
    <t>Total Reactive  Power Present Demand</t>
  </si>
  <si>
    <t>Total Apparent Power Present Demand</t>
  </si>
  <si>
    <t>Total Real Power Max Demand</t>
  </si>
  <si>
    <t>Total Reactive  Power Max Demand</t>
  </si>
  <si>
    <t>Total Apparent  Power Max Demand</t>
  </si>
  <si>
    <t>MSR</t>
  </si>
  <si>
    <t>LSR</t>
  </si>
  <si>
    <t xml:space="preserve">Real Energy Consumption, Phase A </t>
  </si>
  <si>
    <t xml:space="preserve">Real Energy Consumption, Phase B </t>
  </si>
  <si>
    <t xml:space="preserve">Real Energy Consumption, Phase C </t>
  </si>
  <si>
    <t>0x8000</t>
  </si>
  <si>
    <t>Float</t>
  </si>
  <si>
    <t>Total Instantaneous Real Power</t>
  </si>
  <si>
    <t>Total Instantaneous Reactive Power</t>
  </si>
  <si>
    <t>Total Instantaneous Apparent Power</t>
  </si>
  <si>
    <t>0.0-1.0</t>
  </si>
  <si>
    <t>Reserved, Reports QNAN (0x7FC00000)</t>
  </si>
  <si>
    <t>45.0-65.0</t>
  </si>
  <si>
    <t>kVAh</t>
  </si>
  <si>
    <t>kVARh</t>
  </si>
  <si>
    <t xml:space="preserve">Total Real  Power Present Demand </t>
  </si>
  <si>
    <t xml:space="preserve">Total Reactive Power Present Demand </t>
  </si>
  <si>
    <t>Total Real  Power Max Demand</t>
  </si>
  <si>
    <t>Total Reactive Power Max Demand</t>
  </si>
  <si>
    <t>Real Energy Consumption, Phase A</t>
  </si>
  <si>
    <t>Real Energy Consumption, Phase B</t>
  </si>
  <si>
    <t>Real Energy Consumption, Phase C</t>
  </si>
  <si>
    <r>
      <t xml:space="preserve">0 - </t>
    </r>
    <r>
      <rPr>
        <sz val="8"/>
        <color theme="1"/>
        <rFont val="Arial"/>
        <family val="2"/>
      </rPr>
      <t>4294967040</t>
    </r>
  </si>
  <si>
    <t># Registers</t>
  </si>
  <si>
    <t>Address</t>
  </si>
  <si>
    <t>0x7FC00000</t>
  </si>
  <si>
    <t>1-247</t>
  </si>
  <si>
    <t>Modbus Address</t>
  </si>
  <si>
    <t>Baudrate</t>
  </si>
  <si>
    <t>Password (always returns 0). Used only for download.</t>
  </si>
  <si>
    <t>Selftest (always returns 0)</t>
  </si>
  <si>
    <t xml:space="preserve">PLOS (Power Logic Operating System). Returns the one’s complement of software’s safe vectors flag. Indicates if the Application (OS) or Boot (Downloader/Reset System) is running. </t>
  </si>
  <si>
    <t>Command</t>
  </si>
  <si>
    <t>Parameters</t>
  </si>
  <si>
    <t>Status</t>
  </si>
  <si>
    <t>Result</t>
  </si>
  <si>
    <t>I/O Data</t>
  </si>
  <si>
    <t>Data Area</t>
  </si>
  <si>
    <t>0, 65535</t>
  </si>
  <si>
    <t>N/A</t>
  </si>
  <si>
    <t>Amps</t>
  </si>
  <si>
    <t>.01-320.00</t>
  </si>
  <si>
    <t>PT Ratio - The meter scales this value by 100, so entering 200 yields a Potential Transformer ratio of 2:1. The default is 100 (1.00:1), which is no PT attached. Set this value before setting the System Voltage (below).</t>
  </si>
  <si>
    <t>82-32000</t>
  </si>
  <si>
    <t>1-32767</t>
  </si>
  <si>
    <t>SInt</t>
  </si>
  <si>
    <t>%</t>
  </si>
  <si>
    <t>Wh</t>
  </si>
  <si>
    <t>ms</t>
  </si>
  <si>
    <t>Count of Energy Accumulator resets</t>
  </si>
  <si>
    <t>Demand Calculation</t>
  </si>
  <si>
    <t>Seconds</t>
  </si>
  <si>
    <t>0, 10-32767</t>
  </si>
  <si>
    <t>Power Up Counter</t>
  </si>
  <si>
    <r>
      <t>0-</t>
    </r>
    <r>
      <rPr>
        <sz val="9"/>
        <color theme="1"/>
        <rFont val="Arial"/>
        <family val="2"/>
      </rPr>
      <t>0xFFFF</t>
    </r>
  </si>
  <si>
    <t>0-32768</t>
  </si>
  <si>
    <t>Voltage, Line to Line, Average of Phases</t>
  </si>
  <si>
    <t>Voltage, Line to Neutral, Average of Phases</t>
  </si>
  <si>
    <t>Current, Average of Phases</t>
  </si>
  <si>
    <r>
      <t xml:space="preserve">Average Real Power </t>
    </r>
    <r>
      <rPr>
        <sz val="9"/>
        <color theme="1"/>
        <rFont val="Arial"/>
        <family val="2"/>
      </rPr>
      <t>(Reset by writing a 0)</t>
    </r>
  </si>
  <si>
    <r>
      <t xml:space="preserve">Minimum Real Power </t>
    </r>
    <r>
      <rPr>
        <sz val="9"/>
        <color theme="1"/>
        <rFont val="Arial"/>
        <family val="2"/>
      </rPr>
      <t>(Reset by writing a 0)</t>
    </r>
  </si>
  <si>
    <r>
      <t xml:space="preserve">Maximum Real Power </t>
    </r>
    <r>
      <rPr>
        <sz val="9"/>
        <color theme="1"/>
        <rFont val="Arial"/>
        <family val="2"/>
      </rPr>
      <t>(Reset by writing a 0)</t>
    </r>
  </si>
  <si>
    <t>1-6</t>
  </si>
  <si>
    <t>1-99</t>
  </si>
  <si>
    <t>Day / Month</t>
  </si>
  <si>
    <t>See Bytes</t>
  </si>
  <si>
    <t xml:space="preserve">Hour / Year </t>
  </si>
  <si>
    <t>Hour 0-23 (0x00-0x17)</t>
  </si>
  <si>
    <t>Year 0-199 (0x00-0xC7)</t>
  </si>
  <si>
    <t xml:space="preserve">Seconds / Minutes </t>
  </si>
  <si>
    <t xml:space="preserve"> Seconds 0-59 (0x00-0x3B)</t>
  </si>
  <si>
    <t>Minutes 0-59 (0x00-0x3B)</t>
  </si>
  <si>
    <t>Block</t>
  </si>
  <si>
    <t>Newest Logged Data to Oldest Data. 5760 entries (60 days with a 15 minute sub-interval).</t>
  </si>
  <si>
    <t>Single Phase: A + N
Single Phase: A + B
Single Split Phase: A + B + N
3 phase ∆, A + B + C, no N
3 phase Y, A + B + C + N</t>
  </si>
  <si>
    <t xml:space="preserve">-4  0.0001 
-3  0.001 
-2  0.01 
-1  0.1 
 0  1.0 
 1  10.0 
 2  100.0 
 3  1000.0 
 4  10000.0 </t>
  </si>
  <si>
    <t>Scale Factors: These registers contain a signed integer, which scales the corresponding integer registers (see Scale column). Floating point registers are not scaled. Scaling is re-calculated whenever the meter configuration is changed.</t>
  </si>
  <si>
    <t>500, 
250, 
100, 
50, 
25, 
10</t>
  </si>
  <si>
    <t>3rd Output:  
0 = RS-485  
1 = RS-485  
2 = VAR Pulse  
3 = VAR Pulse  
4 = 4-20mA  
5 = 4-20mA  
8 = 0-5VDC  
9 = 0-5VDC  
15 = Display Only</t>
  </si>
  <si>
    <t xml:space="preserve">Phase Loss  
NC 
NO 
NC 
NO 
NC 
NO 
NC 
NO 
None </t>
  </si>
  <si>
    <r>
      <t xml:space="preserve">Least Significant Byte (LSB)
</t>
    </r>
    <r>
      <rPr>
        <sz val="9"/>
        <color theme="1"/>
        <rFont val="Arial"/>
        <family val="2"/>
      </rPr>
      <t xml:space="preserve">Bits 0-3: Month 1-12 (0x01-0x0C) </t>
    </r>
  </si>
  <si>
    <r>
      <t xml:space="preserve">Most Significant Byte (MSB)
</t>
    </r>
    <r>
      <rPr>
        <sz val="9"/>
        <color theme="1"/>
        <rFont val="Arial"/>
        <family val="2"/>
      </rPr>
      <t>Day 1-31 (0x01-0x1F)</t>
    </r>
  </si>
  <si>
    <t>Hour 00?      Year (20) 00?</t>
  </si>
  <si>
    <t>Second  00? Minute    00?</t>
  </si>
  <si>
    <t xml:space="preserve">Pulse Counter 2 
(Reactive Energy) </t>
  </si>
  <si>
    <t>Pulse Counter 1 
(Real Energy)</t>
  </si>
  <si>
    <t>KWh &amp; KVARh (if equipped) Pulse Contacts
Note: The KWh pulse contact can keep up with a  maximum power (Watts) of :1800000 x Wh pulse weight ÷ Contact Closure Duration (in mS)</t>
  </si>
  <si>
    <t>1200,
2400,
4800, 
9600,
19200,
38400</t>
  </si>
  <si>
    <r>
      <t>R/</t>
    </r>
    <r>
      <rPr>
        <u/>
        <sz val="9"/>
        <color theme="1"/>
        <rFont val="Arial"/>
        <family val="2"/>
      </rPr>
      <t>W</t>
    </r>
  </si>
  <si>
    <t>SLong</t>
  </si>
  <si>
    <t>Accumulated Real Energy</t>
  </si>
  <si>
    <t>Total Net Instantaneous Real (P) Power</t>
  </si>
  <si>
    <t>Total Net Instantaneous Reactive (Q) Power</t>
  </si>
  <si>
    <t>Total Net Instantaneous Apparent (S) Power (vector sum)</t>
  </si>
  <si>
    <t>Voltage, L-L (U), Average of Active Phases</t>
  </si>
  <si>
    <t>Voltage, L-N (V), Average of Active Phases</t>
  </si>
  <si>
    <t>Current, Average of Active Phases</t>
  </si>
  <si>
    <t>Frequency</t>
  </si>
  <si>
    <t xml:space="preserve">Accumulated Real Energy, Phase A </t>
  </si>
  <si>
    <t>Accumulated Real Energy (Ph), Per Phase</t>
  </si>
  <si>
    <t xml:space="preserve">Accumulated Real Energy, Phase B </t>
  </si>
  <si>
    <t xml:space="preserve">Accumulated Real Energy, Phase C </t>
  </si>
  <si>
    <t xml:space="preserve">Accumulated Q1 Reactive Energy, Phase A </t>
  </si>
  <si>
    <t>Accumulated Reactive (Qh) Energy, Per Phase</t>
  </si>
  <si>
    <t xml:space="preserve">Accumulated Q1 Reactive Energy, Phase B </t>
  </si>
  <si>
    <t xml:space="preserve">Accumulated Q1 Reactive Energy, Phase C </t>
  </si>
  <si>
    <t xml:space="preserve">Accumulated Q2 Reactive Energy, Phase A </t>
  </si>
  <si>
    <t xml:space="preserve">Accumulated Q2 Reactive Energy, Phase B </t>
  </si>
  <si>
    <t xml:space="preserve">Accumulated Q2 Reactive Energy, Phase C </t>
  </si>
  <si>
    <t xml:space="preserve">Accumulated Q3 Reactive Energy, Phase A </t>
  </si>
  <si>
    <t xml:space="preserve">Accumulated Q3 Reactive Energy, Phase B </t>
  </si>
  <si>
    <t xml:space="preserve">Accumulated Q3 Reactive Energy, Phase C </t>
  </si>
  <si>
    <t xml:space="preserve">Accumulated Q4 Reactive Energy, Phase A </t>
  </si>
  <si>
    <t xml:space="preserve">Accumulated Q4 Reactive Energy, Phase B </t>
  </si>
  <si>
    <t xml:space="preserve">Accumulated Q4 Reactive Energy, Phase C </t>
  </si>
  <si>
    <t xml:space="preserve">Accumulated Apparent Energy, Phase A </t>
  </si>
  <si>
    <t>Accumulated Apparent (Sh) Energy, Per Phase</t>
  </si>
  <si>
    <t xml:space="preserve">Accumulated Apparent Energy, Phase B </t>
  </si>
  <si>
    <t xml:space="preserve">Accumulated Apparent Energy, Phase C </t>
  </si>
  <si>
    <t>Real Power (P), Phase A</t>
  </si>
  <si>
    <t>Real Power (P)</t>
  </si>
  <si>
    <t>Real Power (P), Phase B</t>
  </si>
  <si>
    <t>Real Power (P), Phase C</t>
  </si>
  <si>
    <t>Reactive Power (Q), Phase A</t>
  </si>
  <si>
    <t>Reactive Power (Q)</t>
  </si>
  <si>
    <t>Reactive Power (Q), Phase B</t>
  </si>
  <si>
    <t>Reactive Power (Q), Phase C</t>
  </si>
  <si>
    <t>Apparent Power (S), Phase A</t>
  </si>
  <si>
    <t>Apparent Power (S)</t>
  </si>
  <si>
    <t>Apparent Power (S), Phase B</t>
  </si>
  <si>
    <t>Apparent Power (S), Phase C</t>
  </si>
  <si>
    <t>Power Factor (PF), Phase A</t>
  </si>
  <si>
    <t>Power Factor (PF)</t>
  </si>
  <si>
    <t>Power Factor (PF), Phase B</t>
  </si>
  <si>
    <t>Power Factor (PF), Phase C</t>
  </si>
  <si>
    <t>Voltage (U), Phase A-B</t>
  </si>
  <si>
    <t>Line to Line Voltage (U)</t>
  </si>
  <si>
    <t>Voltage (U), Phase B-C</t>
  </si>
  <si>
    <t>Voltage (U), Phase A-C</t>
  </si>
  <si>
    <t>Voltage (V), Phase A-N</t>
  </si>
  <si>
    <t>Line to Neutral Voltage (V)</t>
  </si>
  <si>
    <t>Voltage (V), Phase B-N</t>
  </si>
  <si>
    <t>Voltage (V), Phase C-N</t>
  </si>
  <si>
    <t>Current, Phase A</t>
  </si>
  <si>
    <t>Current</t>
  </si>
  <si>
    <t>Current, Phase B</t>
  </si>
  <si>
    <t>Current, Phase C</t>
  </si>
  <si>
    <t>Current, Neutral (measured or calculated)</t>
  </si>
  <si>
    <t xml:space="preserve">Accumulated Reactive Energy:
Quadrants 3 + 4 = Export/Received 
Quadrants 1 + 2 = Import/Delivered </t>
  </si>
  <si>
    <t>Accumulated Apparent Energy: Import and Export Correspond with Real Energy. Calculated as a vector sum.</t>
  </si>
  <si>
    <t>Accumulated Apparent Energy:  Import and Export Correspond with Real Energy. Calculated as a vector sum.</t>
  </si>
  <si>
    <t>Contact Closure Counters. Valid for both Pulse inputs and outputs. E21Cx counts are shown in (). See Energy per Pulse Configuration register for the Wh per pulse count. Clear via reset register. Inputs are user defined.</t>
  </si>
  <si>
    <t>Import /
Consume /
Down Stream</t>
  </si>
  <si>
    <t>Export /
Source /
Up Stream</t>
  </si>
  <si>
    <t>Voltage</t>
  </si>
  <si>
    <t>Maximum</t>
  </si>
  <si>
    <t>Real (Active) Power (P)</t>
  </si>
  <si>
    <t xml:space="preserve">Frequency </t>
  </si>
  <si>
    <t>Total Apparent   Power Max Demand</t>
  </si>
  <si>
    <t>Pulse Counter 1 (Import Real Energy)</t>
  </si>
  <si>
    <t xml:space="preserve">Pulse Counter 2 (Export Real Energy) </t>
  </si>
  <si>
    <t>Accumulated Real Energy, Phase A</t>
  </si>
  <si>
    <t>Accumulated Real (Ph) Energy</t>
  </si>
  <si>
    <t>Accumulated Real Energy, Phase B</t>
  </si>
  <si>
    <t>Accumulated Real Energy, Phase C</t>
  </si>
  <si>
    <t>Accumulated Q1 Reactive Energy, Phase A</t>
  </si>
  <si>
    <t>Accumulated Reactive (Qh) Energy</t>
  </si>
  <si>
    <t>Accumulated Q1 Reactive Energy, Phase B</t>
  </si>
  <si>
    <t>Accumulated Q1 Reactive Energy, Phase C</t>
  </si>
  <si>
    <t>Accumulated Q2 Reactive Energy, Phase A</t>
  </si>
  <si>
    <t>Accumulated Q2 Reactive Energy, Phase B</t>
  </si>
  <si>
    <t>Accumulated Q2 Reactive Energy, Phase C</t>
  </si>
  <si>
    <t>Accumulated Q3 Reactive Energy, Phase A</t>
  </si>
  <si>
    <t>Accumulated Q3 Reactive Energy, Phase B</t>
  </si>
  <si>
    <t>Accumulated Q3 Reactive Energy, Phase C</t>
  </si>
  <si>
    <t>Accumulated Q4 Reactive Energy, Phase A</t>
  </si>
  <si>
    <t>Accumulated Q4 Reactive Energy, Phase B</t>
  </si>
  <si>
    <t>Accumulated Q4 Reactive Energy, Phase C</t>
  </si>
  <si>
    <t>Accumulated Apparent Energy, Phase A</t>
  </si>
  <si>
    <t>Accumulated Apparent (Sh) Energy</t>
  </si>
  <si>
    <t>Accumulated Apparent Energy, Phase B</t>
  </si>
  <si>
    <t>Accumulated Apparent Energy, Phase C</t>
  </si>
  <si>
    <t>Integer</t>
  </si>
  <si>
    <t>clear via command register</t>
  </si>
  <si>
    <t>Reactive Energy – Quadrant 1: 
Lags Import Real Energy (IEC)
Inductive (IEEE)</t>
  </si>
  <si>
    <t>Reactive Energy – Quadrant 2:
Leads Export Real Energy (IEC)
Inductive (IEEE)</t>
  </si>
  <si>
    <t>Reactive Energy – Quadrant 3:
Lags Export Real Energy (IEC)
Capacitive (IEEE)</t>
  </si>
  <si>
    <t>Reactive Energy – Quadrant 4:
Leads Import Real Energy (IEC) 
Capacitive (IEEE)</t>
  </si>
  <si>
    <t>Import / 
Consume /
Down Stream</t>
  </si>
  <si>
    <t>Demand</t>
  </si>
  <si>
    <t xml:space="preserve">Contact Closure Counters. Valid for both Pulse inputs and outputs. E21Cx counts are shown in (). See register 144 – Energy per Pulse for the Wh per pulse count. Clear via command register. Inputs are user defined. These values are derived from the 32 bit integer counter and will roll over to 0 when the integer counters do. </t>
  </si>
  <si>
    <t>Quadrant 1:
Import / 
Consume /
Down Stream</t>
  </si>
  <si>
    <t>Quadrant 2:
Import / 
Consume /
Down Stream</t>
  </si>
  <si>
    <t>Quadrant 3:
Export /
Source /
Up Stream</t>
  </si>
  <si>
    <t>Quadrant 4:
Export /
Source /
Up Stream</t>
  </si>
  <si>
    <t xml:space="preserve">Instantaneous Values, Per Phase </t>
  </si>
  <si>
    <t>Instantaneous Values, Summary of Active Phases</t>
  </si>
  <si>
    <t>Power</t>
  </si>
  <si>
    <t>Maximum:
Import / 
Consume /
Down Stream</t>
  </si>
  <si>
    <t>Maximum:
Export /
Source /
Up Stream</t>
  </si>
  <si>
    <t>Real Energy: 
Net (Import - Export)</t>
  </si>
  <si>
    <t>Real Energy: Quadrants 1 &amp; 4 
Import, Delivered, Down Stream</t>
  </si>
  <si>
    <t>Real Energy: Quadrants 2 &amp; 3
Export, Received, Up Stream</t>
  </si>
  <si>
    <t>Reactive Energy – Quadrant 1: 
Inductive (IEEE), Lags Import Real Energy (IEC)</t>
  </si>
  <si>
    <t>Reactive Energy – Quadrant 2:
Inductive (IEEE), Leads Export Real Energy (IEC)</t>
  </si>
  <si>
    <t>Reactive Energy – Quadrant 3:
Capacitive (IEEE), Lags Export Real Energy (IEC)</t>
  </si>
  <si>
    <t xml:space="preserve">Reactive Energy – Quadrant 4:
Capacitive (IEEE), Leads Import Real Energy (IEC) </t>
  </si>
  <si>
    <t>Apparent Energy:
Net (Import - Export)</t>
  </si>
  <si>
    <t>Apparent Energy: Quadrants 1 &amp; 4
Import, Delivered, Down Stream</t>
  </si>
  <si>
    <t>Apparent Energy: Quadrants 2 &amp; 3
Export, Received, Up Stream</t>
  </si>
  <si>
    <t>PF</t>
  </si>
  <si>
    <t>F</t>
  </si>
  <si>
    <t>Present</t>
  </si>
  <si>
    <t>Accumulated Real Energy: 
Net (Import - Export)</t>
  </si>
  <si>
    <t>Apparent Energy: 
Net (Import - Export)</t>
  </si>
  <si>
    <t>Apparent Energy: Quadrants 1 &amp; 4 
Import, Delivered, Down Stream</t>
  </si>
  <si>
    <t>Apparent Energy: Quadrants 2 &amp; 3 
Export, Received, Up Stream</t>
  </si>
  <si>
    <t>Accumulators: 
Clear via command register (see configuration register block)</t>
  </si>
  <si>
    <t>Pulse Counter 1 
(Import Real Energy)</t>
  </si>
  <si>
    <t>Pulse Counter 2 
(Export Real Energy)</t>
  </si>
  <si>
    <t>Accumulated Reactive Energy:
Quadrants 1 + 2 = Import/Delivered 
Quadrants 3 + 4 = Export/Received</t>
  </si>
  <si>
    <t>0 - 4294967040</t>
  </si>
  <si>
    <t>Power Factor</t>
  </si>
  <si>
    <t>Reset System (RS)</t>
  </si>
  <si>
    <t>Configuration - Meter</t>
  </si>
  <si>
    <t>Firmware Downloader</t>
  </si>
  <si>
    <t>Real Energy Consumption</t>
  </si>
  <si>
    <t>Total of Active Phases</t>
  </si>
  <si>
    <t>Average of Active Phases</t>
  </si>
  <si>
    <t>Reserved, Reports QNAN (0x8000)</t>
  </si>
  <si>
    <t>Description</t>
  </si>
  <si>
    <t>Register</t>
  </si>
  <si>
    <t>Uni-Directional Meter Data</t>
  </si>
  <si>
    <t>Bi-Directional Meter Data</t>
  </si>
  <si>
    <t>Meter Configuration &amp; Logging</t>
  </si>
  <si>
    <t xml:space="preserve">10 
11 
12 
31 
40   </t>
  </si>
  <si>
    <t>Units</t>
  </si>
  <si>
    <t>Real Energy Consumption, MSR</t>
  </si>
  <si>
    <t>Real Energy Consumption, LSR</t>
  </si>
  <si>
    <t>Volts</t>
  </si>
  <si>
    <t>H803x Integer Divisor Table</t>
  </si>
  <si>
    <t>same &gt;&gt;&gt;</t>
  </si>
  <si>
    <t xml:space="preserve">Real Energy Consumption </t>
  </si>
  <si>
    <t>Modbus</t>
  </si>
  <si>
    <t xml:space="preserve">Clear to 0 by writing a 0 to either register. </t>
  </si>
  <si>
    <r>
      <t xml:space="preserve">Clear by writing a 0 to either </t>
    </r>
    <r>
      <rPr>
        <u/>
        <sz val="11"/>
        <color theme="1"/>
        <rFont val="Calibri"/>
        <family val="2"/>
        <scheme val="minor"/>
      </rPr>
      <t>integer</t>
    </r>
    <r>
      <rPr>
        <sz val="11"/>
        <color theme="1"/>
        <rFont val="Calibri"/>
        <family val="2"/>
        <scheme val="minor"/>
      </rPr>
      <t xml:space="preserve"> kWh register #1 or 2.</t>
    </r>
  </si>
  <si>
    <t>Register
Order</t>
  </si>
  <si>
    <t>Integer
Scale</t>
  </si>
  <si>
    <t>Format</t>
  </si>
  <si>
    <t>32 bit IEEE Standard 754 single precision floating point value encoded in two registers: MSW in low address, LSW in high address (257/258 = MSW/LSW).</t>
  </si>
  <si>
    <t>Scale depends on CT size. See H8036 Modbus Integer Conversion tab.</t>
  </si>
  <si>
    <t xml:space="preserve">Note: W indicates a register that is Writable on Universal models, but is Read Only on System Calibrated models. If meter is Locked via Mode Rotary, writes are limited. </t>
  </si>
  <si>
    <t>Count</t>
  </si>
  <si>
    <r>
      <rPr>
        <u/>
        <sz val="9"/>
        <color theme="1"/>
        <rFont val="Arial"/>
        <family val="2"/>
      </rPr>
      <t>Theoretical Maximum System Power</t>
    </r>
    <r>
      <rPr>
        <sz val="9"/>
        <color theme="1"/>
        <rFont val="Arial"/>
        <family val="2"/>
      </rPr>
      <t xml:space="preserve"> – This read only register is the theoretical maximum power the meter expects to see on a service. Its value is calculated by the meter from the System Type (register 130), CT size (register 131), and System Voltage (register 134). The register is updated whenever the user changes any of these parameters. This value is 100% of scale on the analog output (0-5VDC or 4-20mA), if equipped. It is also used to determine the maximum power the pulse outputs can keep up with. This integer register has the same scale as other integer power registers (see register 140 for power scaling).</t>
    </r>
  </si>
  <si>
    <r>
      <rPr>
        <u/>
        <sz val="9"/>
        <color theme="1"/>
        <rFont val="Arial"/>
        <family val="2"/>
      </rPr>
      <t>System Voltage</t>
    </r>
    <r>
      <rPr>
        <sz val="9"/>
        <color theme="1"/>
        <rFont val="Arial"/>
        <family val="2"/>
      </rPr>
      <t xml:space="preserve"> – This voltage is Line to Line unless in System Type 10 (register 130), in which case it is Line to Neutral. This value is used to by the meter to calculate the full scale power for the analog outputs and pulse configuration (see below), and as full scale for phase loss (see register 142). The meter will refuse voltages that are outside the range of 82-660 volts when divided by the PT Ratio (above).</t>
    </r>
  </si>
  <si>
    <r>
      <rPr>
        <u/>
        <sz val="9"/>
        <color theme="1"/>
        <rFont val="Arial"/>
        <family val="2"/>
      </rPr>
      <t>Phase Loss Imbalance Threshold</t>
    </r>
    <r>
      <rPr>
        <sz val="9"/>
        <color theme="1"/>
        <rFont val="Arial"/>
        <family val="2"/>
      </rPr>
      <t xml:space="preserve"> in Percent. Default is 25% phase to phase difference. For system type 40 (3 + N), both Line to Neutral and Line to Line voltages are tested. In System type 31, only Line to Line voltages are examined. In system type 12 (2 + N) just the two line to neutral voltages are compared. </t>
    </r>
  </si>
  <si>
    <t>-10 to +10</t>
  </si>
  <si>
    <t>integer</t>
  </si>
  <si>
    <t>Counter</t>
  </si>
  <si>
    <t>Accumulated Energy: Reset via Command Register</t>
  </si>
  <si>
    <t>Total Instantaneous Real (P) Power</t>
  </si>
  <si>
    <t>Total Instantaneous Reactive (Q) Power</t>
  </si>
  <si>
    <t>Total Instantaneous Apparent (S) Power</t>
  </si>
  <si>
    <t>Contact Closure Counters. Valid for both Pulse inputs and outputs. Default count source are shown in (). Clear via Command Register. Inputs are user defined. Reset via Command Register</t>
  </si>
  <si>
    <t>Total Power</t>
  </si>
  <si>
    <t>Instantaneous Values</t>
  </si>
  <si>
    <t xml:space="preserve">Reactive Energy Consumption, Phase A </t>
  </si>
  <si>
    <t xml:space="preserve">Reactive Energy Consumption, Phase B </t>
  </si>
  <si>
    <t xml:space="preserve">Reactive Energy Consumption, Phase C </t>
  </si>
  <si>
    <t xml:space="preserve">Apparent Energy Consumption, Phase A </t>
  </si>
  <si>
    <t xml:space="preserve">Apparent Energy Consumption, Phase B </t>
  </si>
  <si>
    <t xml:space="preserve">Apparent Energy Consumption, Phase C </t>
  </si>
  <si>
    <t>Accumulated Real (Active) Energy (Ph)</t>
  </si>
  <si>
    <t>Real (Active) Energy (Ph)</t>
  </si>
  <si>
    <t>Reactive Energy (Qh)</t>
  </si>
  <si>
    <t>Apparent Energy (Sh)</t>
  </si>
  <si>
    <t xml:space="preserve">Accumulated Apparent Energy (Sh) </t>
  </si>
  <si>
    <t xml:space="preserve">Accumulated Reactive Energy (Qh) </t>
  </si>
  <si>
    <t>Voltage - Line to Line</t>
  </si>
  <si>
    <t>Voltage - Line to Neutral</t>
  </si>
  <si>
    <t>Contact Closure Counters. Valid for both Pulse inputs and outputs. Default counters are shown in (). Inputs are user defined. Reset via Command Register</t>
  </si>
  <si>
    <t>Per Phase Real Energy (Ph)</t>
  </si>
  <si>
    <t>Per Phase Reactive Energy (Qh)</t>
  </si>
  <si>
    <t>Apparent Energy Consumption, Phase A</t>
  </si>
  <si>
    <t>Apparent Energy Consumption, Phase B</t>
  </si>
  <si>
    <t>Apparent Energy Consumption, Phase C</t>
  </si>
  <si>
    <t>Reactive Energy Consumption, Phase A</t>
  </si>
  <si>
    <t>Reactive Energy Consumption, Phase B</t>
  </si>
  <si>
    <t>Reactive Energy Consumption, Phase C</t>
  </si>
  <si>
    <t>Accumulated Energy Per Phase: Reset via Command Register</t>
  </si>
  <si>
    <t>Instantaneous Values - Per Phase</t>
  </si>
  <si>
    <t>Per Phase Apparent Energy (Sh)</t>
  </si>
  <si>
    <t xml:space="preserve">Voltage - Line to Line (U) </t>
  </si>
  <si>
    <t>Voltage - Line to Neutral  (V)</t>
  </si>
  <si>
    <t>Voltage - Line to Line (U)</t>
  </si>
  <si>
    <t>Voltage - Line to Neutral (V)</t>
  </si>
  <si>
    <t>Total Instantaneous Real Power (P)</t>
  </si>
  <si>
    <t>Total Instantaneous Reactive Power (Q)</t>
  </si>
  <si>
    <t>Total Instantaneous Apparent Power (S)</t>
  </si>
  <si>
    <t>Voltage Line to Line (U), Average of Active Phases</t>
  </si>
  <si>
    <t>VoltageLine to Neutral (V), Average of Active Phases</t>
  </si>
  <si>
    <t>Average Power Factor (PF: Total KW / Total KVA)</t>
  </si>
  <si>
    <t>Real Energy (Ph) Consumption</t>
  </si>
  <si>
    <t>Reactive Energy (Qh) Consumption</t>
  </si>
  <si>
    <t>Apparent Energy (Sh) Consumption</t>
  </si>
  <si>
    <t>Reactive  Energy Consumption (MSR)</t>
  </si>
  <si>
    <t>Apparent Energy Consumption (MSR)</t>
  </si>
  <si>
    <t>Reactive  Energy Consumption (LSR)</t>
  </si>
  <si>
    <t>Apparent Energy Consumption (LSR)</t>
  </si>
  <si>
    <t>Voltage - Line to Line (U), Average of Active Phases</t>
  </si>
  <si>
    <t>Voltage - Line to Neutral (V), Average of Active Phases</t>
  </si>
  <si>
    <t>Frequency (derived from phase A, B, or C in that order)</t>
  </si>
  <si>
    <t>Uni-Directional Integer Data</t>
  </si>
  <si>
    <t>Uni-Directional Floating Point Data</t>
  </si>
  <si>
    <t>Bi-Directional Floating Point Data</t>
  </si>
  <si>
    <t>Bi-Dir Float - Summary</t>
  </si>
  <si>
    <t>Bi-Dir Float  – Per Phase</t>
  </si>
  <si>
    <t>Bi-Dir Integer - Per Phase</t>
  </si>
  <si>
    <t>Bi-Directional Integer Data</t>
  </si>
  <si>
    <t>Insensitive to CT orientation</t>
  </si>
  <si>
    <t>Sensitive to CT orientation</t>
  </si>
  <si>
    <t>Bi-Dir Integer - Summary</t>
  </si>
  <si>
    <t>Uni-Dir Integer - Summary</t>
  </si>
  <si>
    <t>Uni-Dir Float – Summary</t>
  </si>
  <si>
    <t>Uni-Dir Float – Per Phase</t>
  </si>
  <si>
    <t xml:space="preserve">Uni-Dir Integer - Per Phase </t>
  </si>
  <si>
    <t>Current, Neutral</t>
  </si>
  <si>
    <t>Current,  Phase A</t>
  </si>
  <si>
    <t>Current,  Phase B</t>
  </si>
  <si>
    <t>Current,  Phase C</t>
  </si>
  <si>
    <t>Reserved, Returns 0</t>
  </si>
  <si>
    <r>
      <rPr>
        <u/>
        <sz val="9"/>
        <color theme="1"/>
        <rFont val="Arial"/>
        <family val="2"/>
      </rPr>
      <t>Scale Factor I</t>
    </r>
    <r>
      <rPr>
        <sz val="9"/>
        <color theme="1"/>
        <rFont val="Arial"/>
        <family val="2"/>
      </rPr>
      <t xml:space="preserve"> (Current) </t>
    </r>
  </si>
  <si>
    <r>
      <rPr>
        <u/>
        <sz val="9"/>
        <color theme="1"/>
        <rFont val="Arial"/>
        <family val="2"/>
      </rPr>
      <t>Scale Factor V</t>
    </r>
    <r>
      <rPr>
        <sz val="9"/>
        <color theme="1"/>
        <rFont val="Arial"/>
        <family val="2"/>
      </rPr>
      <t xml:space="preserve"> (Voltage) </t>
    </r>
  </si>
  <si>
    <r>
      <rPr>
        <u/>
        <sz val="9"/>
        <color theme="1"/>
        <rFont val="Arial"/>
        <family val="2"/>
      </rPr>
      <t>Scale Factor W</t>
    </r>
    <r>
      <rPr>
        <sz val="9"/>
        <color theme="1"/>
        <rFont val="Arial"/>
        <family val="2"/>
      </rPr>
      <t xml:space="preserve"> (Power) </t>
    </r>
  </si>
  <si>
    <r>
      <rPr>
        <u/>
        <sz val="9"/>
        <color theme="1"/>
        <rFont val="Arial"/>
        <family val="2"/>
      </rPr>
      <t>Scale Factor E</t>
    </r>
    <r>
      <rPr>
        <sz val="9"/>
        <color theme="1"/>
        <rFont val="Arial"/>
        <family val="2"/>
      </rPr>
      <t xml:space="preserve"> (Energy) </t>
    </r>
  </si>
  <si>
    <r>
      <t xml:space="preserve">Pulse </t>
    </r>
    <r>
      <rPr>
        <u/>
        <sz val="9"/>
        <color theme="1"/>
        <rFont val="Arial"/>
        <family val="2"/>
      </rPr>
      <t>Contact Closure Duration</t>
    </r>
    <r>
      <rPr>
        <sz val="9"/>
        <color theme="1"/>
        <rFont val="Arial"/>
        <family val="2"/>
      </rPr>
      <t xml:space="preserve"> in mS - This read only value is set by the meter to the slowest duration (in mS per closure) that will keep up with the Theoretical Maximum System Power (see register 135). Note that the open time is greater than or equal to the closure time, so the maximum pulse rate (Pulses Per Second) is the inverse of double the pulse time.  </t>
    </r>
  </si>
  <si>
    <r>
      <rPr>
        <u/>
        <sz val="9"/>
        <color theme="1"/>
        <rFont val="Arial"/>
        <family val="2"/>
      </rPr>
      <t>System Type:</t>
    </r>
    <r>
      <rPr>
        <sz val="9"/>
        <color theme="1"/>
        <rFont val="Arial"/>
        <family val="2"/>
      </rPr>
      <t xml:space="preserve"> See Manual. Note: only the indicated phases are monitored for Phase Loss.</t>
    </r>
  </si>
  <si>
    <r>
      <rPr>
        <u/>
        <sz val="9"/>
        <color theme="1"/>
        <rFont val="Arial"/>
        <family val="2"/>
      </rPr>
      <t>Date / Time Clock (RTC).</t>
    </r>
    <r>
      <rPr>
        <sz val="9"/>
        <color theme="1"/>
        <rFont val="Arial"/>
        <family val="2"/>
      </rPr>
      <t xml:space="preserve"> If the meter's clock backup runs out, the RTC resets to: 
Day  01?       Month    01?</t>
    </r>
  </si>
  <si>
    <r>
      <rPr>
        <u/>
        <sz val="9"/>
        <color theme="1"/>
        <rFont val="Arial"/>
        <family val="2"/>
      </rPr>
      <t>Output Configuration</t>
    </r>
    <r>
      <rPr>
        <sz val="9"/>
        <color theme="1"/>
        <rFont val="Arial"/>
        <family val="2"/>
      </rPr>
      <t xml:space="preserve">
Unless otherwise noted all units have an NO Energy contact and a NO or NC (Normally Open - Form A, or Closed-Form B) Phase Loss contact.</t>
    </r>
  </si>
  <si>
    <r>
      <rPr>
        <u/>
        <sz val="9"/>
        <color theme="1"/>
        <rFont val="Arial"/>
        <family val="2"/>
      </rPr>
      <t>Meter Status Bitmap:</t>
    </r>
    <r>
      <rPr>
        <sz val="9"/>
        <color theme="1"/>
        <rFont val="Arial"/>
        <family val="2"/>
      </rPr>
      <t xml:space="preserve">
Bit 0: True if demand interval synced to clock on minute or hour boundaries. If False Demand timer is free running.
Bit 1: Meter Locked. This indicator is enabled if write access to the meter via Modbus has been locked via the user interface. 
Bit 2: Override LED on. This indicator is enabled if any of the rotary controls have been overriden via protocol communications. 
Bit 3: Reserved, returns 0.
Bits   4 – 7: Reserved, return 0. 
Bits   8 - 11: Reserved, return 0. 
Bits 12 – 15: Reserved, return 0. </t>
    </r>
  </si>
  <si>
    <r>
      <rPr>
        <u/>
        <sz val="9"/>
        <color theme="1"/>
        <rFont val="Arial"/>
        <family val="2"/>
      </rPr>
      <t>Sub-Interval Length</t>
    </r>
    <r>
      <rPr>
        <sz val="9"/>
        <color theme="1"/>
        <rFont val="Arial"/>
        <family val="2"/>
      </rPr>
      <t xml:space="preserve"> in seconds. For external demand sync, set this register to 0 and then write 21211 to the command register to start each  sub-interval. Default is 900 seconds (15 minutes). If logging is supported, this is also the Logging interval.</t>
    </r>
  </si>
  <si>
    <r>
      <rPr>
        <u/>
        <sz val="9"/>
        <color theme="1"/>
        <rFont val="Arial"/>
        <family val="2"/>
      </rPr>
      <t>Number of Sub-Intervals</t>
    </r>
    <r>
      <rPr>
        <sz val="9"/>
        <color theme="1"/>
        <rFont val="Arial"/>
        <family val="2"/>
      </rPr>
      <t xml:space="preserve"> per Demand Interval. Sets the number of sub-intervals that make a single demand interval. For block demand, set this to 1. Default is 1. When Sub-Interval Length register #150 is set to 0 (sync-to-comms mode), this register is ignored.</t>
    </r>
  </si>
  <si>
    <r>
      <rPr>
        <u/>
        <sz val="9"/>
        <color theme="1"/>
        <rFont val="Arial"/>
        <family val="2"/>
      </rPr>
      <t>Wh</t>
    </r>
    <r>
      <rPr>
        <sz val="9"/>
        <color theme="1"/>
        <rFont val="Arial"/>
        <family val="2"/>
      </rPr>
      <t xml:space="preserve"> (&amp; VARh, if equipped) </t>
    </r>
    <r>
      <rPr>
        <u/>
        <sz val="9"/>
        <color theme="1"/>
        <rFont val="Arial"/>
        <family val="2"/>
      </rPr>
      <t>Energy per Pulse Output Contact Closure</t>
    </r>
    <r>
      <rPr>
        <sz val="9"/>
        <color theme="1"/>
        <rFont val="Arial"/>
        <family val="2"/>
      </rPr>
      <t xml:space="preserve"> - Default is 1 KWh. If the meter cannot find a Pulse Duration that will keep up with the Maximum System Power (see register 135), It will reject the new value. If this is the case, check the meter configuration and/or try a larger value.</t>
    </r>
  </si>
  <si>
    <r>
      <t xml:space="preserve">10000, 
</t>
    </r>
    <r>
      <rPr>
        <b/>
        <u/>
        <sz val="9"/>
        <color theme="1"/>
        <rFont val="Arial"/>
        <family val="2"/>
      </rPr>
      <t>1000,</t>
    </r>
    <r>
      <rPr>
        <sz val="9"/>
        <color theme="1"/>
        <rFont val="Arial"/>
        <family val="2"/>
      </rPr>
      <t xml:space="preserve"> 
500,
250,
100, 
10,
1</t>
    </r>
  </si>
  <si>
    <t>1-12800</t>
  </si>
  <si>
    <t>CT Amps</t>
  </si>
  <si>
    <t>From</t>
  </si>
  <si>
    <t xml:space="preserve">To     </t>
  </si>
  <si>
    <t>Bitmap</t>
  </si>
  <si>
    <t>count</t>
  </si>
  <si>
    <t>bitmap</t>
  </si>
  <si>
    <t>0 - 4</t>
  </si>
  <si>
    <r>
      <rPr>
        <u/>
        <sz val="9"/>
        <color theme="1"/>
        <rFont val="Arial"/>
        <family val="2"/>
      </rPr>
      <t>Analog Output Mode:</t>
    </r>
    <r>
      <rPr>
        <sz val="9"/>
        <color theme="1"/>
        <rFont val="Arial"/>
        <family val="2"/>
      </rPr>
      <t xml:space="preserve"> Output not supported on all models. The mode select the units and the reference for 100% of full scale.
  0 = Not Supported on this model.
  1 = Watts. Full scale set by the Theoretical Maximum System Power calculated by the meter below.
  2 = VAR.    Full scale set by the Theoretical Maximum System Power calculated by the meter below. 
  3 = Amps. Average of active phases set by System Type set below. Full scale set by the CT Primary size below.
  4 = Volts. Average of active phases set by System Type set below. Full scale set by the System Voltage below. </t>
    </r>
  </si>
  <si>
    <t xml:space="preserve">Name of the data set. </t>
  </si>
  <si>
    <t>A short description of the register contents.</t>
  </si>
  <si>
    <t>Lists the units (Watts, Volts, Amps, etc.) of the value that the register holds.</t>
  </si>
  <si>
    <t>Range</t>
  </si>
  <si>
    <t>Defines the limits of the register value.</t>
  </si>
  <si>
    <r>
      <t>R/W</t>
    </r>
    <r>
      <rPr>
        <sz val="12"/>
        <color rgb="FF000000"/>
        <rFont val="Arial"/>
        <family val="2"/>
      </rPr>
      <t xml:space="preserve">  </t>
    </r>
  </si>
  <si>
    <r>
      <t xml:space="preserve">R </t>
    </r>
    <r>
      <rPr>
        <sz val="12"/>
        <color rgb="FF000000"/>
        <rFont val="Arial"/>
        <family val="2"/>
      </rPr>
      <t>= Read only. Used with both int or float formats</t>
    </r>
  </si>
  <si>
    <r>
      <t xml:space="preserve">R/W </t>
    </r>
    <r>
      <rPr>
        <sz val="12"/>
        <color rgb="FF000000"/>
        <rFont val="Arial"/>
        <family val="2"/>
      </rPr>
      <t>= Read and Write. Writes are only done in integer format.</t>
    </r>
  </si>
  <si>
    <r>
      <t xml:space="preserve">W </t>
    </r>
    <r>
      <rPr>
        <sz val="12"/>
        <color rgb="FF000000"/>
        <rFont val="Arial"/>
        <family val="2"/>
      </rPr>
      <t>= Write only.  Writes are only done in integer format.</t>
    </r>
  </si>
  <si>
    <t xml:space="preserve">Value is stored in non-volatile memory. The value shall still be available if the meter experiences a power loss and reset. </t>
  </si>
  <si>
    <r>
      <t>Address</t>
    </r>
    <r>
      <rPr>
        <sz val="12"/>
        <color rgb="FF000000"/>
        <rFont val="Arial"/>
        <family val="2"/>
      </rPr>
      <t xml:space="preserve"> </t>
    </r>
  </si>
  <si>
    <t xml:space="preserve">Modbus register addresses are in traditional Base 1 format. Modbus is Base 0 on the wire. Subtract one from the address in the table to get the address used on the wire. </t>
  </si>
  <si>
    <r>
      <t># Registers</t>
    </r>
    <r>
      <rPr>
        <sz val="12"/>
        <color rgb="FF000000"/>
        <rFont val="Arial"/>
        <family val="2"/>
      </rPr>
      <t xml:space="preserve"> </t>
    </r>
  </si>
  <si>
    <t xml:space="preserve">Number of registers in a data format or block. </t>
  </si>
  <si>
    <r>
      <t>UInt</t>
    </r>
    <r>
      <rPr>
        <sz val="12"/>
        <color theme="1"/>
        <rFont val="Arial"/>
        <family val="2"/>
      </rPr>
      <t>:</t>
    </r>
  </si>
  <si>
    <r>
      <t>SInt</t>
    </r>
    <r>
      <rPr>
        <sz val="12"/>
        <color theme="1"/>
        <rFont val="Arial"/>
        <family val="2"/>
      </rPr>
      <t>:</t>
    </r>
  </si>
  <si>
    <r>
      <t>ULong</t>
    </r>
    <r>
      <rPr>
        <sz val="12"/>
        <color theme="1"/>
        <rFont val="Arial"/>
        <family val="2"/>
      </rPr>
      <t>:</t>
    </r>
  </si>
  <si>
    <r>
      <t>SLong</t>
    </r>
    <r>
      <rPr>
        <sz val="12"/>
        <color theme="1"/>
        <rFont val="Arial"/>
        <family val="2"/>
      </rPr>
      <t>:</t>
    </r>
  </si>
  <si>
    <r>
      <t>Float</t>
    </r>
    <r>
      <rPr>
        <sz val="12"/>
        <color theme="1"/>
        <rFont val="Arial"/>
        <family val="2"/>
      </rPr>
      <t>:</t>
    </r>
  </si>
  <si>
    <t>Register Order</t>
  </si>
  <si>
    <t xml:space="preserve">For 32 bit and larger words, shows the placement of the Most Significant Register (MSR) and Least Significant Register (LSR). Each register is a 16 bit word. The MSR is typically in the lower register address, the LSR in the upper. This lets a 32 bit or larger value be read using the Modbus block read command, and all 32 bits will be buffered in the correct order.   </t>
  </si>
  <si>
    <t>Integer Scale</t>
  </si>
  <si>
    <t xml:space="preserve">Some Integer values must be multiplied by a scale factor (typically a fraction) to be read correctly. This is done to allow integer numbers to represent fractional numbers. The scale factor values are calculated by the meter when it is configured based on the Number of CTs, CT and PT ratios, etc. The scale factors only change if the meter configuration changes. There are scale factors for the integer Amps (I), Volts (V), Watts (W), and Energy (E) in the meter configuration area. The scale factor is a signed integer that translates to a multiplier to scale the integer to its units according to the following table: </t>
  </si>
  <si>
    <t>Scale Factor</t>
  </si>
  <si>
    <t>Multiplier</t>
  </si>
  <si>
    <t xml:space="preserve">Another way to look at the scale factor is that it tells the user where to put the decimal point. Examples with integer 123456: if the scale factor for this integer is -3, move the decimal point 3 positions to the left, resulting in the number 123.456. If the integer is +3, the decimal is moved 3 positions to the right and the number is interpreted as 123456000.0. </t>
  </si>
  <si>
    <t>Summary</t>
  </si>
  <si>
    <t>Enercept Float Data</t>
  </si>
  <si>
    <t>Enercept Configuration</t>
  </si>
  <si>
    <r>
      <rPr>
        <u/>
        <sz val="9"/>
        <color rgb="FF000000"/>
        <rFont val="Arial"/>
        <family val="2"/>
      </rPr>
      <t xml:space="preserve">Sub–Interval Length: </t>
    </r>
    <r>
      <rPr>
        <sz val="9"/>
        <color rgb="FF000000"/>
        <rFont val="Arial"/>
        <family val="2"/>
      </rPr>
      <t>Sets the length of a sub–interval. Value is the number of seconds times 5 (for example, 15 minutes is 4500). For sync–to–comms, set this to zero.</t>
    </r>
  </si>
  <si>
    <r>
      <rPr>
        <u/>
        <sz val="9"/>
        <color rgb="FF000000"/>
        <rFont val="Arial"/>
        <family val="2"/>
      </rPr>
      <t>Number of sub-intervals per demand interval.</t>
    </r>
    <r>
      <rPr>
        <sz val="9"/>
        <color rgb="FF000000"/>
        <rFont val="Arial"/>
        <family val="2"/>
      </rPr>
      <t xml:space="preserve"> Sets the number of sub-intervals that make a single demand interval. Legal values are 1 to 6. For block demand, set this to 1.</t>
    </r>
  </si>
  <si>
    <t>bit map</t>
  </si>
  <si>
    <t>0x00 - 0x07</t>
  </si>
  <si>
    <r>
      <rPr>
        <u/>
        <sz val="9"/>
        <color rgb="FF000000"/>
        <rFont val="Arial"/>
        <family val="2"/>
      </rPr>
      <t>Command</t>
    </r>
    <r>
      <rPr>
        <sz val="9"/>
        <color rgb="FF000000"/>
        <rFont val="Arial"/>
        <family val="2"/>
      </rPr>
      <t xml:space="preserve"> </t>
    </r>
  </si>
  <si>
    <t>Enercept Integer Data</t>
  </si>
  <si>
    <t>Voltage, Line to Neutral, Average of 3 Phases</t>
  </si>
  <si>
    <t>Voltage, Line to Line, Average of 3 Phases</t>
  </si>
  <si>
    <t>Minimum Demand</t>
  </si>
  <si>
    <t>Maximum Demand</t>
  </si>
  <si>
    <t>Present Demand</t>
  </si>
  <si>
    <t>Peak Demand</t>
  </si>
  <si>
    <t>CT Size (100, 300, etc.)</t>
  </si>
  <si>
    <t>Count of kWH Resets</t>
  </si>
  <si>
    <t>Count of Sub Intervals</t>
  </si>
  <si>
    <t>Count of Number Readings in Present Sub–Interval</t>
  </si>
  <si>
    <t>Count of Peak Demand Resets</t>
  </si>
  <si>
    <t>Present Demand Sub–Interval</t>
  </si>
  <si>
    <t>Space allocated for future use. Not to be published in Schneider documentation.</t>
  </si>
  <si>
    <t xml:space="preserve">20 
21 
30 
40   </t>
  </si>
  <si>
    <t>bit 0 (mask 1) = Begin new demand sub-interval 
bit 1 (mask 2) = Clear kWH accumulator (only command supported on Basic model)
bit 2 (mask 3) = Reset peak demand</t>
  </si>
  <si>
    <r>
      <rPr>
        <u/>
        <sz val="9"/>
        <color theme="1"/>
        <rFont val="Arial"/>
        <family val="2"/>
      </rPr>
      <t>System Type:</t>
    </r>
    <r>
      <rPr>
        <sz val="9"/>
        <color theme="1"/>
        <rFont val="Arial"/>
        <family val="2"/>
      </rPr>
      <t xml:space="preserve"> See Manual. </t>
    </r>
  </si>
  <si>
    <t>Real Energy Consumption (redundant)</t>
  </si>
  <si>
    <t>1 - 4</t>
  </si>
  <si>
    <t>0-0x000F</t>
  </si>
  <si>
    <r>
      <rPr>
        <u/>
        <sz val="9"/>
        <color theme="1"/>
        <rFont val="Arial"/>
        <family val="2"/>
      </rPr>
      <t>Voltage Input L1 (A) to CT Input Association:</t>
    </r>
    <r>
      <rPr>
        <sz val="9"/>
        <color theme="1"/>
        <rFont val="Arial"/>
        <family val="2"/>
      </rPr>
      <t xml:space="preserve"> Default is 1. </t>
    </r>
  </si>
  <si>
    <r>
      <rPr>
        <u/>
        <sz val="9"/>
        <color theme="1"/>
        <rFont val="Arial"/>
        <family val="2"/>
      </rPr>
      <t>Voltage Input L2 (B) to CT Input Association:</t>
    </r>
    <r>
      <rPr>
        <sz val="9"/>
        <color theme="1"/>
        <rFont val="Arial"/>
        <family val="2"/>
      </rPr>
      <t xml:space="preserve"> Default is 2. </t>
    </r>
  </si>
  <si>
    <r>
      <rPr>
        <u/>
        <sz val="9"/>
        <color theme="1"/>
        <rFont val="Arial"/>
        <family val="2"/>
      </rPr>
      <t>Voltage Input L3 (B) to CT Input Association:</t>
    </r>
    <r>
      <rPr>
        <sz val="9"/>
        <color theme="1"/>
        <rFont val="Arial"/>
        <family val="2"/>
      </rPr>
      <t xml:space="preserve"> Default is 3. </t>
    </r>
  </si>
  <si>
    <r>
      <rPr>
        <u/>
        <sz val="9"/>
        <color theme="1"/>
        <rFont val="Arial"/>
        <family val="2"/>
      </rPr>
      <t>CT Input Polarity Bit Map:</t>
    </r>
    <r>
      <rPr>
        <sz val="9"/>
        <color theme="1"/>
        <rFont val="Arial"/>
        <family val="2"/>
      </rPr>
      <t xml:space="preserve"> Controls the polarity of the input signal from the CT. Has 4 bits for CTs ABCN. If a bit is 0, the associated CT current data polarity is unchanged (the default). If the bit is set to 1, polarity of the CT data is inverted. Setting a bit to 1 has the effect of taking the CT off the wire, flipping it over, and putting it back on the wire, changing the direction of the to load arrow. Bit 0 is CT N, Bit 1 is phase A (L1), bit 2 is B (L2), bit 3 is C (L3). Default is 0x0000.      
   Bit 0:    Neutral CT    
   Bit 1:    CT L1 (A)     
   Bit 2:    CT L2 (B)      
   Bit 3:    CT L3 (C)
   Bits 4 - 15: unused</t>
    </r>
  </si>
  <si>
    <r>
      <rPr>
        <u/>
        <sz val="9"/>
        <color theme="1"/>
        <rFont val="Arial"/>
        <family val="2"/>
      </rPr>
      <t>Voltage to Current Input Association:</t>
    </r>
    <r>
      <rPr>
        <sz val="9"/>
        <color theme="1"/>
        <rFont val="Arial"/>
        <family val="2"/>
      </rPr>
      <t xml:space="preserve"> Controls which CT input each voltage input is convoluted with to calculate real, reactive, and apparent power. </t>
    </r>
  </si>
  <si>
    <r>
      <rPr>
        <u/>
        <sz val="9"/>
        <color theme="1"/>
        <rFont val="Arial"/>
        <family val="2"/>
      </rPr>
      <t>Calibration Event Counter.</t>
    </r>
    <r>
      <rPr>
        <sz val="9"/>
        <color theme="1"/>
        <rFont val="Arial"/>
        <family val="2"/>
      </rPr>
      <t xml:space="preserve"> Security feature. Increments whenever the meter Calibration is successfully written. </t>
    </r>
  </si>
  <si>
    <r>
      <rPr>
        <u/>
        <sz val="9"/>
        <color theme="1"/>
        <rFont val="Arial"/>
        <family val="2"/>
      </rPr>
      <t>Configuration Event Counter.</t>
    </r>
    <r>
      <rPr>
        <sz val="9"/>
        <color theme="1"/>
        <rFont val="Arial"/>
        <family val="2"/>
      </rPr>
      <t xml:space="preserve"> Security feature.Increments whenever the meter configuration is successfully written.</t>
    </r>
  </si>
  <si>
    <t>CT Ratio Configuration</t>
  </si>
  <si>
    <t>Write: 3, 4
Read: 3, 4, 19, 20</t>
  </si>
  <si>
    <r>
      <rPr>
        <u/>
        <sz val="9"/>
        <color theme="1"/>
        <rFont val="Arial"/>
        <family val="2"/>
      </rPr>
      <t>Current Input / CT Secondary Bitmap:</t>
    </r>
    <r>
      <rPr>
        <sz val="9"/>
        <color theme="1"/>
        <rFont val="Arial"/>
        <family val="2"/>
      </rPr>
      <t xml:space="preserve">  1 = Active. Not user configurable on System Calibrated models. Either Voltage or Rogowski input mode must be enabled on flex models.  
   Bit 0-1: Voltage Input Mode, 11b = 1/</t>
    </r>
    <r>
      <rPr>
        <u/>
        <sz val="9"/>
        <color theme="1"/>
        <rFont val="Arial"/>
        <family val="2"/>
      </rPr>
      <t>3</t>
    </r>
    <r>
      <rPr>
        <sz val="9"/>
        <color theme="1"/>
        <rFont val="Arial"/>
        <family val="2"/>
      </rPr>
      <t xml:space="preserve"> V. No other modes are supported.     
   Bit 2:    Rowgowski Input Mode    
   Bit 3:    unused      
   Bit 4:    System Calibrated (0=Flex) Read Only Bit      
   Bit 5:    unused      
   Bit 6:    unused      
   Bit 7:    unused
   Bits 8-15:  unused      </t>
    </r>
  </si>
  <si>
    <t>20 = Single Phase, 2-Wire: A + N E2x/E5x: 10
20 = Single Phase, 2-Wire: A + B
21 = Single Split Phase, 3-Wire: A + B + N
30 = 3 Phase Delta, ∆, A + B + C, no N
40 = 3 Phase Wye, Y, A + B + C + N</t>
  </si>
  <si>
    <r>
      <rPr>
        <u/>
        <sz val="9"/>
        <color theme="1"/>
        <rFont val="Arial"/>
        <family val="2"/>
      </rPr>
      <t>Command Register:</t>
    </r>
    <r>
      <rPr>
        <sz val="9"/>
        <color theme="1"/>
        <rFont val="Arial"/>
        <family val="2"/>
      </rPr>
      <t xml:space="preserve">
- Write 30078 (0x757E) to clear all Energy Accumulators to 0 (All).       
- Write 21212 (0x52DC) to reset Max Demand values to Present Demand Values. Takes effect at the end of the next 1 second calculation cycle. Write no more frequently than every 10 seconds. Not available on BDS models.   
- Write 21211 (0x52DB) to begin new Demand Sub-Interval calculation cycle. Only supported when demand is in sync-to-comms mode (Number of Demand Sub-Intervals is set to 0). Takes effect at the end of the next 1 second calculation cycle. Write no more frequently than every 10 seconds. Not available on BDS models. 
- Write 16640 (0x4100) to Reset Logging. Logging models only.      
- Write 16498 (0x4072) to Clear Pulse Counters to 0.      
- Write 12345 (0x3039) to reset all Min/Max values to present values. EDS models only.
- Read always returns 0.      </t>
    </r>
  </si>
  <si>
    <r>
      <t>CT Primary:</t>
    </r>
    <r>
      <rPr>
        <sz val="9"/>
        <color theme="1"/>
        <rFont val="Arial"/>
        <family val="2"/>
      </rPr>
      <t xml:space="preserve"> 1-12800 = CT Current Rating for phase A, B, &amp; C. Not configurable on system calibrated models. </t>
    </r>
  </si>
  <si>
    <t>Neutral CT Primary: 1-12800 = CT Current Rating for the neutral current input.  Not configurable on system calibrated models.</t>
  </si>
  <si>
    <t xml:space="preserve">Unsigned 16-bit integer. 1 Register. Range is 0 to 32767. 0x8000 indicates unavailable. </t>
  </si>
  <si>
    <t>Signed 16-bit integer. 1 Register. Range is -32767 to +32767. 0x8000 indicates unavailable.</t>
  </si>
  <si>
    <t>Data Formats</t>
  </si>
  <si>
    <t>32-bit floating point; Upper 16-bits (MSR) in lowest-numbered / first listed register (257/258 = MSR/LSR). Encoding is per IEEE standard 754 single precision. 2 Registers. Returns 0x7FC00000 (Quite Not A Number) if unavailable.</t>
  </si>
  <si>
    <t xml:space="preserve">Signed 32-bit integer (31 bits effective); Upper 16-bits (MSR) in lowest-numbered / first listed register (001/002 = MSR/LSR). 2 Registers. Not used on this meter. Returns 0x80000000 if unavailable. </t>
  </si>
  <si>
    <t xml:space="preserve">Unsigned 32-bit integer; Upper 16-bits (MSR) in lowest-numbered / first listed register (001/002 = MSR/LSR). 2 Registers. Used for accumulators. Returns 0x00000000 (no accumulation) if unavailable. </t>
  </si>
  <si>
    <r>
      <rPr>
        <u/>
        <sz val="9"/>
        <color theme="1"/>
        <rFont val="Arial"/>
        <family val="2"/>
      </rPr>
      <t>Meter Control Override Bitmap:</t>
    </r>
    <r>
      <rPr>
        <sz val="9"/>
        <color theme="1"/>
        <rFont val="Arial"/>
        <family val="2"/>
      </rPr>
      <t xml:space="preserve"> 1 = Active. Indicates if any of the physical rotary controls on the meter have been overridden via communications. If the associated bit is True (1), the value that the control indicates is not correct, the value written over comms is being used by the meter. If any bit bit in this register is true, the Overrride LED on the meter is illuminated.     
   Bit 0:    CT Primary Size Control Overridden.      
   Bit 1:    Energy Pulse Weight Control Overridden.     
   Bit 2:    Device Address (Modbus RTU or BACnet MS/TP) Control Overridden.      
   Bit 3:    Meter Mode Control Overridden.
   Bit 4:    Analog Output Control Overridden.      
   Bit 5:    CT Interface Overridden (Voltage Mode vs Rogowski CT).      
   Bits 6-7:    Reserved, return 0.   
   Bits 4 – 7: Reserved, return 0. 
   Bits 8 - 11: Reserved, return 0. 
   Bits12 – 15: Reserved, return 0.    </t>
    </r>
  </si>
  <si>
    <r>
      <rPr>
        <u/>
        <sz val="9"/>
        <color theme="1"/>
        <rFont val="Arial"/>
        <family val="2"/>
      </rPr>
      <t>Error Bitmap 1:</t>
    </r>
    <r>
      <rPr>
        <sz val="9"/>
        <color theme="1"/>
        <rFont val="Arial"/>
        <family val="2"/>
      </rPr>
      <t xml:space="preserve"> 1 = Active:      
   Bit 0:    Phase A Voltage out of range      
   Bit 1:    Phase B Voltage out of range      
   Bit 2:    Phase C Voltage out of range
   Bit 3:    Phase N Voltage out of range
   Bit 4:    Phase A Current out of range      
   Bit 5:    Phase B Current out of range      
   Bit 6:    Phase C Current out of range      
   Bit 7:    Phase N Current out of range
   Bit 8:    Phase Loss on Voltage Phase A      
   Bit 9:    Phase Loss on Voltage Phase B       
   Bit 10:  Phase Loss on Voltage Phase C
   Bit 11:  Frequency out of the range of 45 – 65 Hz, or there is insufficient voltage on any phase to determine frequency.
   Bit 12:  Low Power Factor on Phase A.       
   Bit 13:  Low Power Factor on Phase B.       
   Bit 14:  Low Power Factor on Phase C.
   Bit 15:  Reserved, return 0.
Note:    Low Power Factor may indicate an extremely capacitive or inductive load, or that the Voltage and Current Phases are miss-connected, with one or more phases having a PF of less than 0.5.</t>
    </r>
  </si>
  <si>
    <r>
      <rPr>
        <u/>
        <sz val="9"/>
        <color theme="1"/>
        <rFont val="Arial"/>
        <family val="2"/>
      </rPr>
      <t>Error Bitmap 2:</t>
    </r>
    <r>
      <rPr>
        <sz val="9"/>
        <color theme="1"/>
        <rFont val="Arial"/>
        <family val="2"/>
      </rPr>
      <t xml:space="preserve"> 1 = Active:      
   Bits 0 – 3: Reserved, return 0. 
   Bit 4:  Energy pulse output overrun error. Can only occur if the model has pulse outputs. The pulse output(s) are unable to keep up with the assigned accumulator (typically Total Real Energy).  To fix, increase the Pulse Energy or reduce the Pulse Duration and reset the energy accumulators.
   Bit 5:  Energy pulse output configuration error (present pulse energy setting may not keep up with the Theoretical Maximum System Power). To fix, Increase the Pulse Energy or reduce the Pulse Duration.
   Bit 6:    unused, returns 0      
   Bit 7:    unused, returns 0         
   Bits   8 - 11: Reserved, return 0. 
   Bits 12 – 15: Reserved, return 0. </t>
    </r>
  </si>
  <si>
    <t>Hardware Version</t>
  </si>
  <si>
    <t>Manufacturer</t>
  </si>
  <si>
    <t>Meter Information</t>
  </si>
  <si>
    <t>Model</t>
  </si>
  <si>
    <t>Name</t>
  </si>
  <si>
    <t>Data Set</t>
  </si>
  <si>
    <t>Serial Number</t>
  </si>
  <si>
    <t>Expansion (optional)</t>
  </si>
  <si>
    <t>Date of Manufacture</t>
  </si>
  <si>
    <t>RS Version</t>
  </si>
  <si>
    <t>OS Version</t>
  </si>
  <si>
    <t>Product Revision</t>
  </si>
  <si>
    <t>Hardware Revision</t>
  </si>
  <si>
    <t>ASCII</t>
  </si>
  <si>
    <t>ASCII Text + Null</t>
  </si>
  <si>
    <t>ASCII:</t>
  </si>
  <si>
    <t>ASCII format character string. Null terminated. Each ASCII character is stored in a byte, with two characters per register. The first character is in the most significant byte of the first (lowest address) register, the second character is in the least significant byte of the first register, the third character is in the most significant byte of the second register, etc... When read using a block read command, the character stream is in order on the Modbus RTU wire. Fill from the lowest regiser first. Unused  characters (bytes) should be filled with 0x00 (NULL).</t>
  </si>
  <si>
    <t xml:space="preserve">Location: User assigned ASCII character string, typically to identify the meter's physical location.  </t>
  </si>
  <si>
    <t>Null Terminated Text Strings, the first six are returned in the Modbus Report Slave ID and Read Device ID command responses. See Legend for format description</t>
  </si>
  <si>
    <r>
      <rPr>
        <u/>
        <sz val="9"/>
        <color theme="1"/>
        <rFont val="Arial"/>
        <family val="2"/>
      </rPr>
      <t>Device Address</t>
    </r>
    <r>
      <rPr>
        <sz val="9"/>
        <color theme="1"/>
        <rFont val="Arial"/>
        <family val="2"/>
      </rPr>
      <t xml:space="preserve"> (Modbus RTU and BACnet MS/TP MAC Address)</t>
    </r>
  </si>
  <si>
    <t>0</t>
  </si>
  <si>
    <t>4800,
9600,
19200,
38400,
57600,
76800,
115200</t>
  </si>
  <si>
    <r>
      <t>Baud Rate:</t>
    </r>
    <r>
      <rPr>
        <sz val="9"/>
        <color theme="1"/>
        <rFont val="Arial"/>
        <family val="2"/>
      </rPr>
      <t xml:space="preserve"> Speeds above 38400 are not recommended for use with Modbus. They do not improve performance due to required Modbus protocol silent times, and may prevent the use of firmware update tools. The higher speeds are supported primarily for auto-bauding with BACnet protocol. When auto-bauding, the meter first determines the baud rate and parity. Only then can it determine the protocol.</t>
    </r>
  </si>
  <si>
    <t>Firmware Version, Reset System (Boot Down Loader), 5 digits of the form 1.23.45 (Major.Minor.Revision)</t>
  </si>
  <si>
    <t>Firmware Version, Operating System (Application), 5 digits of the form 1.23.45 (Major.Minor.Revision)</t>
  </si>
  <si>
    <t>Phase Loss Output (if equipped) 
Note: The phases tested are determined by the System Type.</t>
  </si>
  <si>
    <r>
      <rPr>
        <u/>
        <sz val="9"/>
        <color theme="1"/>
        <rFont val="Arial"/>
        <family val="2"/>
      </rPr>
      <t>Phase Loss Voltage Threshold</t>
    </r>
    <r>
      <rPr>
        <sz val="9"/>
        <color theme="1"/>
        <rFont val="Arial"/>
        <family val="2"/>
      </rPr>
      <t>: Set in percent of the System Voltage above. Default is 75 (75%). Set to 0 to disable the Phase Loss detection (both voltage and imbalance).</t>
    </r>
  </si>
  <si>
    <t>0-99</t>
  </si>
  <si>
    <t>Enercept Divisor Table</t>
  </si>
  <si>
    <r>
      <t xml:space="preserve">Conversion factors apply to the Enercept emulation register block starting from address 1. Do not apply to other register blocks. </t>
    </r>
    <r>
      <rPr>
        <u/>
        <sz val="11"/>
        <color theme="1"/>
        <rFont val="Calibri"/>
        <family val="2"/>
        <scheme val="minor"/>
      </rPr>
      <t/>
    </r>
  </si>
  <si>
    <r>
      <t xml:space="preserve">Note: </t>
    </r>
    <r>
      <rPr>
        <u/>
        <sz val="11"/>
        <color theme="1"/>
        <rFont val="Calibri"/>
        <family val="2"/>
        <scheme val="minor"/>
      </rPr>
      <t>Underlined</t>
    </r>
    <r>
      <rPr>
        <sz val="11"/>
        <color theme="1"/>
        <rFont val="Calibri"/>
        <family val="2"/>
        <scheme val="minor"/>
      </rPr>
      <t xml:space="preserve"> CT Amps are the traditional Enercept CT sizes.</t>
    </r>
  </si>
  <si>
    <t>Device ID: 15035</t>
  </si>
  <si>
    <t>BDS - Basic Data Set</t>
  </si>
  <si>
    <t>FDS - Full Data Set</t>
  </si>
  <si>
    <t>BDS</t>
  </si>
  <si>
    <t>FDS</t>
  </si>
  <si>
    <t>Enercept Meter Data (Basic and Enhanced)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</si>
</sst>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E+00"/>
  </numFmts>
  <fonts count="30" x14ac:knownFonts="1">
    <font>
      <sz val="11"/>
      <color theme="1"/>
      <name val="Calibri"/>
      <family val="2"/>
      <scheme val="minor"/>
    </font>
    <font>
      <b/>
      <sz val="11"/>
      <color theme="1"/>
      <name val="Calibri"/>
      <family val="2"/>
      <scheme val="minor"/>
    </font>
    <font>
      <sz val="10"/>
      <color theme="1"/>
      <name val="Symbol"/>
      <family val="1"/>
      <charset val="2"/>
    </font>
    <font>
      <sz val="10"/>
      <color theme="1"/>
      <name val="Arial"/>
      <family val="2"/>
    </font>
    <font>
      <sz val="9"/>
      <color theme="1"/>
      <name val="Arial"/>
      <family val="2"/>
    </font>
    <font>
      <sz val="9"/>
      <color theme="1"/>
      <name val="Tahoma"/>
      <family val="2"/>
    </font>
    <font>
      <b/>
      <sz val="10"/>
      <color theme="1"/>
      <name val="Arial"/>
      <family val="2"/>
    </font>
    <font>
      <b/>
      <sz val="10"/>
      <color rgb="FFC0C0C0"/>
      <name val="Arial"/>
      <family val="2"/>
    </font>
    <font>
      <sz val="8"/>
      <color theme="1"/>
      <name val="Arial"/>
      <family val="2"/>
    </font>
    <font>
      <b/>
      <u/>
      <sz val="9"/>
      <color theme="1"/>
      <name val="Arial"/>
      <family val="2"/>
    </font>
    <font>
      <sz val="9"/>
      <color rgb="FF000000"/>
      <name val="Arial"/>
      <family val="2"/>
    </font>
    <font>
      <u/>
      <sz val="9"/>
      <color theme="1"/>
      <name val="Arial"/>
      <family val="2"/>
    </font>
    <font>
      <b/>
      <sz val="9"/>
      <color theme="1"/>
      <name val="Arial"/>
      <family val="2"/>
    </font>
    <font>
      <sz val="11"/>
      <color theme="1"/>
      <name val="Arial"/>
      <family val="2"/>
    </font>
    <font>
      <b/>
      <sz val="11"/>
      <color theme="1"/>
      <name val="Arial"/>
      <family val="2"/>
    </font>
    <font>
      <b/>
      <sz val="9"/>
      <color theme="1"/>
      <name val="Symbol"/>
      <family val="1"/>
      <charset val="2"/>
    </font>
    <font>
      <sz val="9"/>
      <color theme="1"/>
      <name val="Symbol"/>
      <family val="1"/>
      <charset val="2"/>
    </font>
    <font>
      <sz val="9"/>
      <color rgb="FFC0C0C0"/>
      <name val="Symbol"/>
      <family val="1"/>
      <charset val="2"/>
    </font>
    <font>
      <b/>
      <u/>
      <sz val="11"/>
      <color theme="1"/>
      <name val="Calibri"/>
      <family val="2"/>
      <scheme val="minor"/>
    </font>
    <font>
      <b/>
      <sz val="12"/>
      <color theme="1"/>
      <name val="Arial"/>
      <family val="2"/>
    </font>
    <font>
      <b/>
      <sz val="14"/>
      <color theme="1"/>
      <name val="Calibri"/>
      <family val="2"/>
      <scheme val="minor"/>
    </font>
    <font>
      <u/>
      <sz val="11"/>
      <color theme="1"/>
      <name val="Calibri"/>
      <family val="2"/>
      <scheme val="minor"/>
    </font>
    <font>
      <sz val="12"/>
      <color theme="1"/>
      <name val="Arial"/>
      <family val="2"/>
    </font>
    <font>
      <b/>
      <sz val="11"/>
      <color theme="1"/>
      <name val="Symbol"/>
      <family val="1"/>
      <charset val="2"/>
    </font>
    <font>
      <b/>
      <u/>
      <sz val="11"/>
      <color theme="1"/>
      <name val="Arial"/>
      <family val="2"/>
    </font>
    <font>
      <b/>
      <sz val="12"/>
      <color rgb="FF000000"/>
      <name val="Arial"/>
      <family val="2"/>
    </font>
    <font>
      <sz val="12"/>
      <color rgb="FF000000"/>
      <name val="Arial"/>
      <family val="2"/>
    </font>
    <font>
      <b/>
      <sz val="14"/>
      <color theme="1"/>
      <name val="Arial"/>
      <family val="2"/>
    </font>
    <font>
      <u/>
      <sz val="9"/>
      <color rgb="FF000000"/>
      <name val="Arial"/>
      <family val="2"/>
    </font>
    <font>
      <sz val="9"/>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thick">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s>
  <cellStyleXfs count="1">
    <xf numFmtId="0" fontId="0" fillId="0" borderId="0"/>
  </cellStyleXfs>
  <cellXfs count="297">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0" borderId="4" xfId="0" applyFont="1" applyBorder="1" applyAlignment="1">
      <alignment horizontal="center" vertical="center" wrapText="1"/>
    </xf>
    <xf numFmtId="0" fontId="1" fillId="2" borderId="1" xfId="0" applyFont="1" applyFill="1" applyBorder="1" applyAlignment="1">
      <alignment textRotation="90"/>
    </xf>
    <xf numFmtId="0" fontId="1" fillId="2" borderId="1" xfId="0" applyFont="1" applyFill="1" applyBorder="1" applyAlignment="1">
      <alignment textRotation="90" wrapText="1"/>
    </xf>
    <xf numFmtId="0" fontId="3" fillId="0" borderId="5" xfId="0" applyFont="1" applyBorder="1" applyAlignment="1">
      <alignment horizontal="center" vertical="center" wrapText="1"/>
    </xf>
    <xf numFmtId="0" fontId="5" fillId="0" borderId="4" xfId="0" applyFont="1" applyBorder="1" applyAlignment="1">
      <alignment vertical="center" wrapText="1"/>
    </xf>
    <xf numFmtId="0" fontId="6" fillId="0" borderId="5" xfId="0" applyFont="1" applyBorder="1" applyAlignment="1">
      <alignment horizontal="center" vertical="center" wrapText="1"/>
    </xf>
    <xf numFmtId="0" fontId="3" fillId="0" borderId="5" xfId="0" applyFont="1" applyBorder="1" applyAlignment="1">
      <alignment horizontal="center" vertical="center"/>
    </xf>
    <xf numFmtId="0" fontId="1" fillId="0" borderId="0" xfId="0" applyFont="1" applyFill="1" applyBorder="1" applyAlignment="1">
      <alignment textRotation="90"/>
    </xf>
    <xf numFmtId="0" fontId="1" fillId="0" borderId="0" xfId="0" applyFont="1" applyFill="1" applyAlignment="1">
      <alignment textRotation="90"/>
    </xf>
    <xf numFmtId="0" fontId="7" fillId="0" borderId="5" xfId="0" applyFont="1" applyBorder="1" applyAlignment="1">
      <alignment horizontal="center" vertical="center" wrapText="1"/>
    </xf>
    <xf numFmtId="0" fontId="8" fillId="0" borderId="4" xfId="0" applyFont="1" applyBorder="1" applyAlignment="1">
      <alignment vertical="center" wrapText="1"/>
    </xf>
    <xf numFmtId="0" fontId="3" fillId="0" borderId="2" xfId="0" applyFont="1" applyBorder="1" applyAlignment="1">
      <alignment vertical="center" wrapText="1"/>
    </xf>
    <xf numFmtId="0" fontId="2" fillId="0" borderId="5" xfId="0" applyFont="1" applyBorder="1" applyAlignment="1">
      <alignment horizontal="center" vertical="center" wrapText="1"/>
    </xf>
    <xf numFmtId="0" fontId="4" fillId="0" borderId="0" xfId="0" applyFont="1"/>
    <xf numFmtId="0" fontId="12" fillId="0" borderId="9" xfId="0" applyFont="1" applyBorder="1" applyAlignment="1">
      <alignment vertical="center" wrapText="1"/>
    </xf>
    <xf numFmtId="0" fontId="12" fillId="0" borderId="9" xfId="0" applyFont="1" applyBorder="1" applyAlignment="1">
      <alignment horizontal="center" vertical="center" wrapText="1"/>
    </xf>
    <xf numFmtId="0" fontId="4" fillId="0" borderId="0" xfId="0" applyFont="1" applyBorder="1" applyAlignment="1">
      <alignment horizontal="center" vertical="center" wrapText="1"/>
    </xf>
    <xf numFmtId="0" fontId="1" fillId="0" borderId="9" xfId="0" applyFont="1" applyFill="1" applyBorder="1" applyAlignment="1">
      <alignment wrapText="1"/>
    </xf>
    <xf numFmtId="0" fontId="1" fillId="0" borderId="0" xfId="0" applyFont="1" applyFill="1" applyBorder="1" applyAlignment="1"/>
    <xf numFmtId="0" fontId="1" fillId="0" borderId="9" xfId="0" applyFont="1" applyFill="1" applyBorder="1" applyAlignment="1"/>
    <xf numFmtId="0" fontId="1" fillId="0" borderId="0" xfId="0" applyFont="1"/>
    <xf numFmtId="0" fontId="1" fillId="0" borderId="0" xfId="0" applyFont="1" applyAlignment="1">
      <alignment wrapText="1"/>
    </xf>
    <xf numFmtId="0" fontId="4" fillId="0" borderId="0" xfId="0" applyFont="1" applyBorder="1" applyAlignment="1">
      <alignment horizontal="left" vertical="center" wrapText="1" indent="1"/>
    </xf>
    <xf numFmtId="0" fontId="4" fillId="0" borderId="0" xfId="0" applyFont="1" applyBorder="1" applyAlignment="1">
      <alignment vertical="center" wrapText="1"/>
    </xf>
    <xf numFmtId="49" fontId="4" fillId="0" borderId="1" xfId="0" applyNumberFormat="1" applyFont="1" applyBorder="1" applyAlignment="1">
      <alignment vertical="center" wrapText="1"/>
    </xf>
    <xf numFmtId="0" fontId="0" fillId="0" borderId="0" xfId="0" applyBorder="1" applyAlignment="1">
      <alignment vertical="top" wrapText="1"/>
    </xf>
    <xf numFmtId="49" fontId="4" fillId="0" borderId="0" xfId="0" applyNumberFormat="1" applyFont="1" applyBorder="1" applyAlignment="1">
      <alignment horizontal="left" vertical="center" wrapText="1" indent="1"/>
    </xf>
    <xf numFmtId="0" fontId="13" fillId="0" borderId="10" xfId="0" applyFont="1" applyBorder="1" applyAlignment="1"/>
    <xf numFmtId="0" fontId="13" fillId="0" borderId="0" xfId="0" applyFont="1"/>
    <xf numFmtId="0" fontId="13" fillId="0" borderId="1" xfId="0" applyFont="1" applyBorder="1"/>
    <xf numFmtId="0" fontId="4" fillId="0" borderId="4" xfId="0" applyFont="1" applyBorder="1" applyAlignment="1">
      <alignment horizontal="left" vertical="center" wrapText="1"/>
    </xf>
    <xf numFmtId="0" fontId="1" fillId="0" borderId="0" xfId="0" applyFont="1" applyFill="1" applyBorder="1" applyAlignment="1">
      <alignment wrapText="1"/>
    </xf>
    <xf numFmtId="0" fontId="13" fillId="0" borderId="0" xfId="0" applyFont="1" applyAlignment="1">
      <alignment wrapText="1"/>
    </xf>
    <xf numFmtId="0" fontId="12" fillId="0" borderId="0" xfId="0" applyFont="1" applyBorder="1" applyAlignment="1">
      <alignment vertical="center" wrapText="1"/>
    </xf>
    <xf numFmtId="0" fontId="12" fillId="0" borderId="9" xfId="0" applyFont="1" applyFill="1" applyBorder="1" applyAlignment="1">
      <alignment horizontal="center" vertical="center" wrapText="1"/>
    </xf>
    <xf numFmtId="0" fontId="4" fillId="0" borderId="0" xfId="0" applyFont="1" applyBorder="1" applyAlignment="1">
      <alignment vertical="center"/>
    </xf>
    <xf numFmtId="0" fontId="12" fillId="0" borderId="0" xfId="0" applyFont="1" applyFill="1" applyBorder="1" applyAlignment="1"/>
    <xf numFmtId="0" fontId="12" fillId="0" borderId="0" xfId="0" applyFont="1" applyFill="1" applyBorder="1" applyAlignment="1">
      <alignment wrapText="1"/>
    </xf>
    <xf numFmtId="0" fontId="12" fillId="0" borderId="0" xfId="0" applyFont="1" applyFill="1" applyAlignment="1"/>
    <xf numFmtId="0" fontId="12" fillId="0" borderId="6" xfId="0" applyFont="1" applyFill="1" applyBorder="1" applyAlignment="1"/>
    <xf numFmtId="0" fontId="12" fillId="0" borderId="6" xfId="0" applyFont="1" applyFill="1" applyBorder="1" applyAlignment="1">
      <alignment wrapText="1"/>
    </xf>
    <xf numFmtId="0" fontId="4" fillId="0" borderId="6" xfId="0" applyFont="1" applyFill="1" applyBorder="1" applyAlignment="1">
      <alignment wrapText="1"/>
    </xf>
    <xf numFmtId="0" fontId="4" fillId="0" borderId="0" xfId="0" applyFont="1" applyFill="1" applyBorder="1" applyAlignment="1"/>
    <xf numFmtId="0" fontId="12" fillId="0" borderId="0" xfId="0" applyFont="1"/>
    <xf numFmtId="0" fontId="4" fillId="0" borderId="0" xfId="0" applyFont="1" applyBorder="1"/>
    <xf numFmtId="0" fontId="16" fillId="0" borderId="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2" fillId="0" borderId="0" xfId="0" applyFont="1" applyFill="1"/>
    <xf numFmtId="0" fontId="4" fillId="0" borderId="0" xfId="0" applyFont="1" applyBorder="1" applyAlignment="1">
      <alignment wrapText="1"/>
    </xf>
    <xf numFmtId="0" fontId="4" fillId="0" borderId="0" xfId="0" applyFont="1" applyBorder="1" applyAlignment="1"/>
    <xf numFmtId="49" fontId="4" fillId="0" borderId="1" xfId="0" applyNumberFormat="1" applyFont="1" applyBorder="1" applyAlignment="1">
      <alignment horizontal="right" vertical="center" wrapText="1"/>
    </xf>
    <xf numFmtId="49" fontId="12" fillId="0" borderId="1" xfId="0" applyNumberFormat="1" applyFont="1" applyBorder="1" applyAlignment="1">
      <alignment vertical="center" wrapText="1"/>
    </xf>
    <xf numFmtId="49" fontId="4" fillId="0" borderId="1" xfId="0" applyNumberFormat="1" applyFont="1" applyBorder="1" applyAlignment="1">
      <alignment horizontal="center" vertical="center" wrapText="1"/>
    </xf>
    <xf numFmtId="0" fontId="16"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15" fillId="0" borderId="1" xfId="0" applyFont="1" applyBorder="1" applyAlignment="1">
      <alignment horizontal="center" vertical="center" wrapText="1"/>
    </xf>
    <xf numFmtId="49" fontId="13" fillId="0" borderId="0" xfId="0" applyNumberFormat="1" applyFont="1"/>
    <xf numFmtId="49" fontId="12" fillId="0" borderId="0" xfId="0" applyNumberFormat="1" applyFont="1" applyAlignment="1"/>
    <xf numFmtId="0" fontId="1" fillId="0" borderId="9" xfId="0" applyFont="1" applyBorder="1"/>
    <xf numFmtId="0" fontId="1" fillId="0" borderId="9" xfId="0" applyFont="1" applyBorder="1" applyAlignment="1">
      <alignment wrapText="1"/>
    </xf>
    <xf numFmtId="0" fontId="12" fillId="0" borderId="9" xfId="0" applyFont="1" applyFill="1" applyBorder="1" applyAlignment="1">
      <alignment horizontal="left" vertical="center"/>
    </xf>
    <xf numFmtId="0" fontId="12" fillId="0" borderId="9" xfId="0" applyFont="1" applyBorder="1"/>
    <xf numFmtId="0" fontId="15" fillId="0" borderId="9" xfId="0" applyFont="1" applyBorder="1"/>
    <xf numFmtId="49" fontId="12" fillId="0" borderId="9" xfId="0" applyNumberFormat="1" applyFont="1" applyBorder="1"/>
    <xf numFmtId="49" fontId="12" fillId="0" borderId="9" xfId="0" applyNumberFormat="1" applyFont="1" applyBorder="1" applyAlignment="1">
      <alignment wrapText="1"/>
    </xf>
    <xf numFmtId="0" fontId="12" fillId="0" borderId="9" xfId="0" applyFont="1" applyBorder="1" applyAlignment="1"/>
    <xf numFmtId="0" fontId="12" fillId="0" borderId="9" xfId="0" applyFont="1" applyFill="1" applyBorder="1" applyAlignment="1">
      <alignment horizontal="right" vertical="center" wrapText="1"/>
    </xf>
    <xf numFmtId="0" fontId="12" fillId="0" borderId="0" xfId="0" applyFont="1" applyBorder="1" applyAlignment="1">
      <alignment horizontal="left" vertical="center"/>
    </xf>
    <xf numFmtId="0" fontId="0" fillId="0" borderId="0" xfId="0" applyBorder="1" applyAlignment="1">
      <alignment horizontal="left" vertical="center" wrapText="1"/>
    </xf>
    <xf numFmtId="0" fontId="4" fillId="0" borderId="0" xfId="0" applyFont="1" applyBorder="1" applyAlignment="1">
      <alignment horizontal="left" vertical="center"/>
    </xf>
    <xf numFmtId="49" fontId="9" fillId="0" borderId="14" xfId="0" applyNumberFormat="1" applyFont="1" applyBorder="1" applyAlignment="1">
      <alignment horizontal="left" vertical="center" wrapText="1"/>
    </xf>
    <xf numFmtId="0" fontId="15" fillId="0" borderId="6" xfId="0" applyFont="1" applyFill="1" applyBorder="1" applyAlignment="1"/>
    <xf numFmtId="0" fontId="17"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6" fillId="0" borderId="0" xfId="0" applyFont="1"/>
    <xf numFmtId="0" fontId="4" fillId="0" borderId="0" xfId="0" applyFont="1" applyAlignment="1"/>
    <xf numFmtId="49" fontId="4" fillId="0" borderId="9" xfId="0" applyNumberFormat="1" applyFont="1" applyBorder="1" applyAlignment="1">
      <alignment vertical="center" wrapText="1"/>
    </xf>
    <xf numFmtId="49" fontId="4" fillId="0" borderId="2" xfId="0" applyNumberFormat="1" applyFont="1" applyBorder="1" applyAlignment="1">
      <alignment vertical="center" wrapText="1"/>
    </xf>
    <xf numFmtId="49" fontId="4" fillId="0" borderId="4" xfId="0" applyNumberFormat="1" applyFont="1" applyBorder="1" applyAlignment="1">
      <alignment vertical="center" wrapText="1"/>
    </xf>
    <xf numFmtId="49" fontId="4" fillId="0" borderId="10" xfId="0" applyNumberFormat="1" applyFont="1" applyBorder="1" applyAlignment="1">
      <alignment vertical="center" wrapText="1"/>
    </xf>
    <xf numFmtId="0" fontId="1" fillId="0" borderId="12" xfId="0" applyFont="1" applyBorder="1"/>
    <xf numFmtId="0" fontId="2" fillId="0" borderId="6" xfId="0" applyFont="1" applyBorder="1" applyAlignment="1">
      <alignment horizontal="center" vertical="center" wrapText="1"/>
    </xf>
    <xf numFmtId="0" fontId="4" fillId="0" borderId="6" xfId="0" applyFont="1" applyBorder="1" applyAlignment="1">
      <alignment vertical="center" wrapText="1"/>
    </xf>
    <xf numFmtId="0" fontId="4" fillId="0" borderId="6" xfId="0" applyFont="1" applyBorder="1" applyAlignment="1">
      <alignment horizontal="center" vertical="center" wrapText="1"/>
    </xf>
    <xf numFmtId="0" fontId="4" fillId="0" borderId="12" xfId="0" applyFont="1" applyBorder="1" applyAlignment="1">
      <alignment vertical="center" wrapText="1"/>
    </xf>
    <xf numFmtId="0" fontId="14" fillId="0" borderId="0" xfId="0" applyFont="1" applyFill="1" applyBorder="1" applyAlignment="1">
      <alignment horizontal="left"/>
    </xf>
    <xf numFmtId="0" fontId="14" fillId="0" borderId="0" xfId="0" applyFont="1" applyFill="1" applyBorder="1" applyAlignment="1"/>
    <xf numFmtId="0" fontId="14" fillId="0" borderId="0" xfId="0" applyFont="1" applyAlignment="1"/>
    <xf numFmtId="0" fontId="13" fillId="0" borderId="0" xfId="0" applyFont="1" applyAlignment="1"/>
    <xf numFmtId="0" fontId="2" fillId="0" borderId="0" xfId="0" applyFont="1" applyBorder="1" applyAlignment="1">
      <alignment horizontal="center" vertical="center" wrapText="1"/>
    </xf>
    <xf numFmtId="0" fontId="0" fillId="0" borderId="6" xfId="0" applyBorder="1"/>
    <xf numFmtId="0" fontId="0" fillId="0" borderId="0" xfId="0" applyBorder="1"/>
    <xf numFmtId="0" fontId="19" fillId="0" borderId="0" xfId="0" applyFont="1" applyBorder="1" applyAlignment="1"/>
    <xf numFmtId="0" fontId="4" fillId="0" borderId="6" xfId="0" applyFont="1" applyBorder="1" applyAlignment="1">
      <alignment vertical="center"/>
    </xf>
    <xf numFmtId="0" fontId="19" fillId="0" borderId="0" xfId="0" applyFont="1" applyAlignment="1"/>
    <xf numFmtId="0" fontId="4" fillId="0" borderId="9" xfId="0" applyFont="1" applyFill="1" applyBorder="1" applyAlignment="1"/>
    <xf numFmtId="0" fontId="18" fillId="0" borderId="9" xfId="0" applyFont="1" applyFill="1" applyBorder="1" applyAlignment="1">
      <alignment wrapText="1"/>
    </xf>
    <xf numFmtId="0" fontId="18" fillId="0" borderId="9" xfId="0" applyFont="1" applyBorder="1"/>
    <xf numFmtId="0" fontId="11" fillId="0" borderId="1" xfId="0" applyFont="1" applyBorder="1" applyAlignment="1">
      <alignment vertical="center" wrapText="1"/>
    </xf>
    <xf numFmtId="0" fontId="9" fillId="0" borderId="9" xfId="0" applyFont="1" applyBorder="1"/>
    <xf numFmtId="0" fontId="0" fillId="0" borderId="1" xfId="0" applyBorder="1"/>
    <xf numFmtId="0" fontId="0" fillId="0" borderId="0" xfId="0" applyAlignment="1">
      <alignment horizontal="right" indent="1"/>
    </xf>
    <xf numFmtId="0" fontId="10" fillId="0" borderId="0" xfId="0" applyFont="1" applyBorder="1" applyAlignment="1">
      <alignment horizontal="left" vertical="center" wrapText="1" indent="1"/>
    </xf>
    <xf numFmtId="0" fontId="4" fillId="0" borderId="0" xfId="0" applyFont="1" applyFill="1" applyBorder="1" applyAlignment="1">
      <alignment horizontal="left" vertical="center" wrapText="1" indent="1"/>
    </xf>
    <xf numFmtId="0" fontId="20" fillId="0" borderId="0" xfId="0" applyFont="1"/>
    <xf numFmtId="0" fontId="0" fillId="0" borderId="0" xfId="0" applyFont="1"/>
    <xf numFmtId="0" fontId="18" fillId="0" borderId="0" xfId="0" applyFont="1"/>
    <xf numFmtId="164" fontId="4" fillId="0" borderId="0" xfId="0" applyNumberFormat="1" applyFont="1" applyBorder="1" applyAlignment="1">
      <alignment horizontal="left" vertical="center" wrapText="1" indent="1"/>
    </xf>
    <xf numFmtId="0" fontId="13" fillId="0" borderId="2" xfId="0" applyFont="1" applyBorder="1"/>
    <xf numFmtId="0" fontId="0" fillId="0" borderId="2" xfId="0" applyBorder="1"/>
    <xf numFmtId="0" fontId="14" fillId="3" borderId="0" xfId="0" applyFont="1" applyFill="1" applyAlignment="1"/>
    <xf numFmtId="0" fontId="1" fillId="3" borderId="1" xfId="0" applyFont="1" applyFill="1" applyBorder="1" applyAlignment="1">
      <alignment textRotation="90"/>
    </xf>
    <xf numFmtId="0" fontId="1" fillId="3" borderId="1" xfId="0" applyFont="1" applyFill="1" applyBorder="1" applyAlignment="1"/>
    <xf numFmtId="0" fontId="1" fillId="2" borderId="1" xfId="0" applyFont="1" applyFill="1" applyBorder="1" applyAlignment="1">
      <alignment wrapText="1"/>
    </xf>
    <xf numFmtId="0" fontId="1" fillId="2" borderId="0" xfId="0" applyFont="1" applyFill="1" applyBorder="1" applyAlignment="1"/>
    <xf numFmtId="0" fontId="2" fillId="2" borderId="10" xfId="0" applyFont="1" applyFill="1" applyBorder="1" applyAlignment="1">
      <alignment horizontal="center" vertical="center" wrapText="1"/>
    </xf>
    <xf numFmtId="0" fontId="1" fillId="2" borderId="0" xfId="0" applyFont="1" applyFill="1" applyBorder="1"/>
    <xf numFmtId="0" fontId="2"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0" fillId="2" borderId="0" xfId="0" applyFill="1" applyBorder="1"/>
    <xf numFmtId="0" fontId="15" fillId="2" borderId="0" xfId="0" applyFont="1" applyFill="1" applyBorder="1" applyAlignment="1"/>
    <xf numFmtId="0" fontId="16" fillId="2" borderId="15" xfId="0" applyFont="1" applyFill="1" applyBorder="1" applyAlignment="1">
      <alignment horizontal="center" vertical="center" wrapText="1"/>
    </xf>
    <xf numFmtId="0" fontId="16" fillId="2" borderId="0" xfId="0" applyFont="1" applyFill="1" applyBorder="1"/>
    <xf numFmtId="0" fontId="12" fillId="2" borderId="0" xfId="0" applyFont="1" applyFill="1" applyBorder="1"/>
    <xf numFmtId="0" fontId="15" fillId="2" borderId="0" xfId="0" applyFont="1" applyFill="1" applyBorder="1"/>
    <xf numFmtId="0" fontId="4" fillId="2" borderId="0" xfId="0" applyFont="1" applyFill="1" applyBorder="1"/>
    <xf numFmtId="0" fontId="4" fillId="0" borderId="0" xfId="0" applyFont="1" applyBorder="1" applyAlignment="1">
      <alignment vertical="center" textRotation="90" wrapText="1"/>
    </xf>
    <xf numFmtId="0" fontId="1" fillId="2" borderId="1" xfId="0" applyFont="1" applyFill="1" applyBorder="1" applyAlignment="1">
      <alignment horizontal="right" textRotation="90"/>
    </xf>
    <xf numFmtId="49" fontId="4" fillId="0" borderId="1" xfId="0" quotePrefix="1" applyNumberFormat="1" applyFont="1" applyBorder="1" applyAlignment="1">
      <alignment vertical="center" wrapText="1"/>
    </xf>
    <xf numFmtId="0" fontId="23" fillId="0" borderId="9" xfId="0" applyFont="1" applyFill="1" applyBorder="1" applyAlignment="1"/>
    <xf numFmtId="0" fontId="14" fillId="0" borderId="9" xfId="0" applyFont="1" applyFill="1" applyBorder="1" applyAlignment="1">
      <alignment wrapText="1"/>
    </xf>
    <xf numFmtId="0" fontId="13" fillId="0" borderId="9" xfId="0" applyFont="1" applyFill="1" applyBorder="1" applyAlignment="1">
      <alignment wrapText="1"/>
    </xf>
    <xf numFmtId="0" fontId="13" fillId="0" borderId="9" xfId="0" applyFont="1" applyFill="1" applyBorder="1" applyAlignment="1"/>
    <xf numFmtId="0" fontId="14" fillId="0" borderId="9" xfId="0" applyFont="1" applyFill="1" applyBorder="1" applyAlignment="1"/>
    <xf numFmtId="0" fontId="23" fillId="2" borderId="0" xfId="0" applyFont="1" applyFill="1" applyBorder="1" applyAlignment="1"/>
    <xf numFmtId="0" fontId="24" fillId="0" borderId="9" xfId="0" applyFont="1" applyFill="1" applyBorder="1" applyAlignment="1">
      <alignment wrapText="1"/>
    </xf>
    <xf numFmtId="0" fontId="14" fillId="0" borderId="0" xfId="0" applyFont="1" applyFill="1" applyBorder="1" applyAlignment="1">
      <alignment wrapText="1"/>
    </xf>
    <xf numFmtId="0" fontId="14" fillId="0" borderId="0" xfId="0" applyFont="1" applyFill="1" applyAlignment="1"/>
    <xf numFmtId="0" fontId="16" fillId="2" borderId="0" xfId="0" applyFont="1" applyFill="1" applyBorder="1" applyAlignment="1">
      <alignment horizontal="center" vertical="center" wrapText="1"/>
    </xf>
    <xf numFmtId="0" fontId="4" fillId="0" borderId="9" xfId="0" applyFont="1" applyBorder="1" applyAlignment="1">
      <alignment vertical="center"/>
    </xf>
    <xf numFmtId="0" fontId="12" fillId="0" borderId="0" xfId="0" applyFont="1" applyFill="1" applyBorder="1" applyAlignment="1">
      <alignment horizontal="left"/>
    </xf>
    <xf numFmtId="0" fontId="12" fillId="0" borderId="0" xfId="0" applyFont="1" applyAlignment="1"/>
    <xf numFmtId="0" fontId="4" fillId="0" borderId="14" xfId="0" applyFont="1" applyBorder="1" applyAlignment="1">
      <alignment horizontal="left" vertical="center"/>
    </xf>
    <xf numFmtId="0" fontId="4" fillId="0" borderId="0" xfId="0" applyFont="1" applyAlignment="1">
      <alignment vertical="center" wrapText="1"/>
    </xf>
    <xf numFmtId="49" fontId="4" fillId="0" borderId="9" xfId="0" applyNumberFormat="1" applyFont="1" applyBorder="1"/>
    <xf numFmtId="0" fontId="4" fillId="0" borderId="9" xfId="0" applyFont="1" applyBorder="1" applyAlignment="1"/>
    <xf numFmtId="0" fontId="24" fillId="0" borderId="9" xfId="0" applyFont="1" applyBorder="1"/>
    <xf numFmtId="0" fontId="1" fillId="0" borderId="0" xfId="0" applyFont="1" applyAlignment="1">
      <alignment horizontal="right"/>
    </xf>
    <xf numFmtId="0" fontId="1" fillId="0" borderId="0" xfId="0" applyFont="1" applyAlignment="1">
      <alignment horizontal="left"/>
    </xf>
    <xf numFmtId="0" fontId="25" fillId="0" borderId="0" xfId="0" applyFont="1" applyAlignment="1">
      <alignment horizontal="left" vertical="center" indent="5"/>
    </xf>
    <xf numFmtId="0" fontId="22" fillId="0" borderId="0" xfId="0" applyFont="1" applyAlignment="1">
      <alignment horizontal="left" vertical="center" indent="10"/>
    </xf>
    <xf numFmtId="0" fontId="19" fillId="0" borderId="0" xfId="0" applyFont="1" applyAlignment="1">
      <alignment horizontal="left" vertical="center" indent="5"/>
    </xf>
    <xf numFmtId="0" fontId="22" fillId="0" borderId="0" xfId="0" applyFont="1" applyAlignment="1">
      <alignment horizontal="left" vertical="center" indent="5"/>
    </xf>
    <xf numFmtId="0" fontId="19" fillId="0" borderId="16" xfId="0" applyFont="1" applyBorder="1" applyAlignment="1">
      <alignment vertical="center" wrapText="1"/>
    </xf>
    <xf numFmtId="0" fontId="19" fillId="0" borderId="17" xfId="0" applyFont="1" applyBorder="1" applyAlignment="1">
      <alignment vertical="center" wrapText="1"/>
    </xf>
    <xf numFmtId="0" fontId="22" fillId="0" borderId="18" xfId="0" applyFont="1" applyBorder="1" applyAlignment="1">
      <alignment horizontal="right" vertical="center" wrapText="1"/>
    </xf>
    <xf numFmtId="0" fontId="22" fillId="0" borderId="19" xfId="0" applyFont="1" applyBorder="1" applyAlignment="1">
      <alignment vertical="center" wrapText="1"/>
    </xf>
    <xf numFmtId="0" fontId="22" fillId="0" borderId="20" xfId="0" applyFont="1" applyBorder="1" applyAlignment="1">
      <alignment horizontal="right" vertical="center" wrapText="1"/>
    </xf>
    <xf numFmtId="0" fontId="22" fillId="0" borderId="21" xfId="0" applyFont="1" applyBorder="1" applyAlignment="1">
      <alignment vertical="center" wrapText="1"/>
    </xf>
    <xf numFmtId="0" fontId="26" fillId="0" borderId="0" xfId="0" applyFont="1" applyAlignment="1">
      <alignment horizontal="left" vertical="center" indent="5"/>
    </xf>
    <xf numFmtId="0" fontId="27" fillId="0" borderId="0" xfId="0" applyFont="1"/>
    <xf numFmtId="0" fontId="22" fillId="0" borderId="0" xfId="0" applyFont="1"/>
    <xf numFmtId="0" fontId="0" fillId="0" borderId="1" xfId="0" applyBorder="1" applyAlignment="1">
      <alignment horizontal="left" vertical="center"/>
    </xf>
    <xf numFmtId="49" fontId="4" fillId="0" borderId="0" xfId="0" applyNumberFormat="1" applyFont="1" applyBorder="1" applyAlignment="1">
      <alignment horizontal="right" vertical="center" wrapText="1"/>
    </xf>
    <xf numFmtId="0" fontId="1" fillId="0" borderId="0" xfId="0" applyFont="1" applyBorder="1" applyAlignment="1">
      <alignment wrapText="1"/>
    </xf>
    <xf numFmtId="0" fontId="10" fillId="0" borderId="0" xfId="0" applyFont="1" applyBorder="1" applyAlignment="1">
      <alignment vertical="center" wrapText="1"/>
    </xf>
    <xf numFmtId="0" fontId="13" fillId="0" borderId="9" xfId="0" applyFont="1" applyBorder="1"/>
    <xf numFmtId="0" fontId="22" fillId="0" borderId="6" xfId="0" applyFont="1" applyBorder="1" applyAlignment="1">
      <alignment horizontal="center" vertical="center" textRotation="90" wrapText="1"/>
    </xf>
    <xf numFmtId="0" fontId="13" fillId="0" borderId="0" xfId="0" applyFont="1" applyBorder="1"/>
    <xf numFmtId="0" fontId="19" fillId="0" borderId="0" xfId="0" applyFont="1" applyAlignment="1">
      <alignment horizontal="left" indent="5"/>
    </xf>
    <xf numFmtId="0" fontId="0" fillId="0" borderId="0" xfId="0" applyAlignment="1">
      <alignment horizontal="left" indent="5"/>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0" fillId="0" borderId="0" xfId="0" applyAlignment="1"/>
    <xf numFmtId="0" fontId="16" fillId="0" borderId="7" xfId="0" applyFont="1" applyBorder="1" applyAlignment="1">
      <alignment horizontal="center" vertical="center" wrapText="1"/>
    </xf>
    <xf numFmtId="0" fontId="4" fillId="0" borderId="7" xfId="0" applyFont="1" applyBorder="1" applyAlignment="1">
      <alignment vertical="center" wrapText="1"/>
    </xf>
    <xf numFmtId="0" fontId="4" fillId="0" borderId="7" xfId="0" applyFont="1" applyBorder="1" applyAlignment="1">
      <alignment horizontal="center"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2" xfId="0" applyFont="1" applyBorder="1" applyAlignment="1">
      <alignment vertical="center" wrapText="1"/>
    </xf>
    <xf numFmtId="0" fontId="4" fillId="0" borderId="5" xfId="0" applyFont="1" applyBorder="1" applyAlignment="1">
      <alignment horizontal="center" vertical="center" wrapText="1"/>
    </xf>
    <xf numFmtId="49" fontId="4" fillId="0" borderId="8" xfId="0" applyNumberFormat="1" applyFont="1" applyBorder="1" applyAlignment="1">
      <alignment vertical="center" wrapText="1"/>
    </xf>
    <xf numFmtId="0" fontId="4" fillId="0" borderId="3" xfId="0" applyFont="1" applyBorder="1" applyAlignment="1">
      <alignment vertical="center" wrapText="1"/>
    </xf>
    <xf numFmtId="0" fontId="4" fillId="0" borderId="13" xfId="0" applyFont="1" applyBorder="1" applyAlignment="1">
      <alignment vertical="center" wrapText="1"/>
    </xf>
    <xf numFmtId="0" fontId="4" fillId="0" borderId="4" xfId="0" applyFont="1" applyBorder="1" applyAlignment="1">
      <alignment vertical="center" wrapText="1"/>
    </xf>
    <xf numFmtId="0" fontId="0" fillId="0" borderId="9" xfId="0" applyBorder="1" applyAlignment="1"/>
    <xf numFmtId="0" fontId="0" fillId="0" borderId="2" xfId="0" applyBorder="1" applyAlignment="1"/>
    <xf numFmtId="0" fontId="4" fillId="0" borderId="1" xfId="0" applyFont="1" applyBorder="1" applyAlignment="1">
      <alignment horizontal="center"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22" fillId="0" borderId="5" xfId="0" applyFont="1" applyBorder="1" applyAlignment="1">
      <alignment horizontal="center" vertical="center" textRotation="90" wrapText="1"/>
    </xf>
    <xf numFmtId="0" fontId="4" fillId="0" borderId="0" xfId="0" applyFont="1" applyAlignment="1">
      <alignment wrapText="1"/>
    </xf>
    <xf numFmtId="49" fontId="4" fillId="0" borderId="14" xfId="0" applyNumberFormat="1" applyFont="1" applyBorder="1" applyAlignment="1">
      <alignment horizontal="left" vertical="center" wrapText="1"/>
    </xf>
    <xf numFmtId="0" fontId="0" fillId="0" borderId="0" xfId="0" applyAlignment="1">
      <alignment wrapText="1"/>
    </xf>
    <xf numFmtId="0" fontId="22" fillId="0" borderId="0" xfId="0" applyFont="1" applyAlignment="1">
      <alignment horizontal="left" vertical="top" wrapText="1" indent="5"/>
    </xf>
    <xf numFmtId="0" fontId="0" fillId="0" borderId="0" xfId="0" applyAlignment="1">
      <alignment horizontal="left" vertical="top" wrapText="1" indent="5"/>
    </xf>
    <xf numFmtId="0" fontId="22" fillId="0" borderId="0" xfId="0" applyFont="1" applyAlignment="1">
      <alignment horizontal="left" wrapText="1" indent="5"/>
    </xf>
    <xf numFmtId="0" fontId="0" fillId="0" borderId="0" xfId="0" applyAlignment="1">
      <alignment horizontal="left" wrapText="1" indent="5"/>
    </xf>
    <xf numFmtId="0" fontId="22" fillId="0" borderId="0" xfId="0" applyFont="1" applyAlignment="1">
      <alignment horizontal="left" vertical="center" wrapText="1" indent="5"/>
    </xf>
    <xf numFmtId="0" fontId="1" fillId="3" borderId="14" xfId="0" applyFont="1" applyFill="1" applyBorder="1" applyAlignment="1">
      <alignment wrapText="1"/>
    </xf>
    <xf numFmtId="0" fontId="0" fillId="3" borderId="0" xfId="0" applyFill="1" applyBorder="1" applyAlignment="1">
      <alignment wrapText="1"/>
    </xf>
    <xf numFmtId="0" fontId="0" fillId="3" borderId="0" xfId="0" applyFill="1" applyAlignment="1"/>
    <xf numFmtId="0" fontId="13" fillId="0" borderId="10" xfId="0" applyFont="1" applyBorder="1" applyAlignment="1">
      <alignment horizontal="center" vertical="center" textRotation="90"/>
    </xf>
    <xf numFmtId="0" fontId="0" fillId="0" borderId="10" xfId="0" applyBorder="1" applyAlignment="1">
      <alignment horizontal="center" vertical="center" textRotation="90"/>
    </xf>
    <xf numFmtId="0" fontId="4" fillId="0" borderId="11" xfId="0" applyFont="1" applyBorder="1" applyAlignment="1">
      <alignment vertical="center" wrapText="1"/>
    </xf>
    <xf numFmtId="0" fontId="0" fillId="0" borderId="3" xfId="0" applyBorder="1" applyAlignment="1"/>
    <xf numFmtId="0" fontId="4" fillId="0" borderId="13" xfId="0" applyFont="1" applyBorder="1" applyAlignment="1">
      <alignment vertical="center" wrapText="1"/>
    </xf>
    <xf numFmtId="0" fontId="0" fillId="0" borderId="4" xfId="0" applyBorder="1" applyAlignment="1"/>
    <xf numFmtId="0" fontId="4" fillId="0" borderId="7"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22" fillId="0" borderId="7" xfId="0" applyFont="1" applyBorder="1" applyAlignment="1">
      <alignment horizontal="center" vertical="center" textRotation="90" wrapText="1"/>
    </xf>
    <xf numFmtId="0" fontId="22" fillId="0" borderId="15" xfId="0" applyFont="1" applyBorder="1" applyAlignment="1">
      <alignment horizontal="center" vertical="center" textRotation="90" wrapText="1"/>
    </xf>
    <xf numFmtId="0" fontId="22" fillId="0" borderId="5" xfId="0" applyFont="1" applyBorder="1" applyAlignment="1">
      <alignment horizontal="center" vertical="center" textRotation="90" wrapText="1"/>
    </xf>
    <xf numFmtId="0" fontId="10" fillId="0" borderId="8" xfId="0" applyFont="1" applyBorder="1" applyAlignment="1">
      <alignment vertical="center" wrapText="1"/>
    </xf>
    <xf numFmtId="0" fontId="10" fillId="0" borderId="9" xfId="0" applyFont="1" applyBorder="1" applyAlignment="1">
      <alignment vertical="center" wrapText="1"/>
    </xf>
    <xf numFmtId="49" fontId="4" fillId="0" borderId="8" xfId="0" applyNumberFormat="1" applyFont="1" applyBorder="1" applyAlignment="1">
      <alignment horizontal="left" vertical="center" wrapText="1" indent="1"/>
    </xf>
    <xf numFmtId="0" fontId="0" fillId="0" borderId="2" xfId="0" applyBorder="1" applyAlignment="1">
      <alignment horizontal="left" vertical="center" wrapText="1" indent="1"/>
    </xf>
    <xf numFmtId="0" fontId="0" fillId="0" borderId="9" xfId="0" applyBorder="1" applyAlignment="1"/>
    <xf numFmtId="0" fontId="0" fillId="0" borderId="2" xfId="0" applyBorder="1" applyAlignment="1"/>
    <xf numFmtId="0" fontId="4" fillId="0" borderId="0" xfId="0" applyFont="1" applyAlignment="1">
      <alignment wrapText="1"/>
    </xf>
    <xf numFmtId="0" fontId="0" fillId="0" borderId="0" xfId="0" applyAlignment="1"/>
    <xf numFmtId="0" fontId="29" fillId="0" borderId="0" xfId="0" applyFont="1" applyAlignment="1"/>
    <xf numFmtId="0" fontId="0" fillId="0" borderId="11" xfId="0" applyBorder="1" applyAlignment="1">
      <alignment vertical="center" wrapText="1"/>
    </xf>
    <xf numFmtId="0" fontId="0" fillId="0" borderId="3" xfId="0" applyBorder="1" applyAlignment="1">
      <alignment vertical="center" wrapText="1"/>
    </xf>
    <xf numFmtId="0" fontId="0" fillId="0" borderId="13" xfId="0" applyBorder="1" applyAlignment="1">
      <alignment vertical="center" wrapText="1"/>
    </xf>
    <xf numFmtId="0" fontId="0" fillId="0" borderId="4" xfId="0" applyBorder="1" applyAlignment="1">
      <alignment vertical="center" wrapText="1"/>
    </xf>
    <xf numFmtId="0" fontId="4" fillId="2" borderId="15" xfId="0" applyFont="1" applyFill="1" applyBorder="1" applyAlignment="1">
      <alignment horizontal="center" vertical="center" textRotation="90" wrapText="1"/>
    </xf>
    <xf numFmtId="0" fontId="4" fillId="0" borderId="15" xfId="0" applyFont="1" applyBorder="1" applyAlignment="1">
      <alignment horizontal="center" vertical="center" textRotation="90" wrapText="1"/>
    </xf>
    <xf numFmtId="0" fontId="13" fillId="0" borderId="7" xfId="0" applyFont="1" applyBorder="1" applyAlignment="1">
      <alignment vertical="center" textRotation="90" wrapText="1"/>
    </xf>
    <xf numFmtId="0" fontId="0" fillId="0" borderId="15" xfId="0" applyFont="1" applyBorder="1" applyAlignment="1">
      <alignment vertical="center" textRotation="90" wrapText="1"/>
    </xf>
    <xf numFmtId="0" fontId="0" fillId="0" borderId="5" xfId="0" applyFont="1" applyBorder="1" applyAlignment="1">
      <alignment vertical="center" textRotation="90" wrapText="1"/>
    </xf>
    <xf numFmtId="0" fontId="4" fillId="0" borderId="15" xfId="0" applyFont="1" applyBorder="1" applyAlignment="1">
      <alignment vertical="center" wrapText="1"/>
    </xf>
    <xf numFmtId="0" fontId="0" fillId="0" borderId="7" xfId="0" applyBorder="1" applyAlignment="1">
      <alignment horizontal="left" vertical="center"/>
    </xf>
    <xf numFmtId="0" fontId="0" fillId="0" borderId="15" xfId="0" applyBorder="1" applyAlignment="1">
      <alignment horizontal="left" vertical="center"/>
    </xf>
    <xf numFmtId="0" fontId="0" fillId="0" borderId="5" xfId="0" applyBorder="1" applyAlignment="1">
      <alignment horizontal="lef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14" xfId="0" applyFont="1" applyBorder="1" applyAlignment="1">
      <alignment vertical="center" wrapText="1"/>
    </xf>
    <xf numFmtId="0" fontId="4" fillId="0" borderId="10"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0" fillId="0" borderId="15" xfId="0" applyBorder="1" applyAlignment="1"/>
    <xf numFmtId="0" fontId="0" fillId="0" borderId="5" xfId="0" applyBorder="1" applyAlignment="1"/>
    <xf numFmtId="0" fontId="0" fillId="0" borderId="7" xfId="0" applyBorder="1" applyAlignment="1">
      <alignment horizontal="left" vertical="center" wrapText="1"/>
    </xf>
    <xf numFmtId="0" fontId="0" fillId="0" borderId="15" xfId="0" applyBorder="1" applyAlignment="1">
      <alignment wrapText="1"/>
    </xf>
    <xf numFmtId="0" fontId="0" fillId="0" borderId="5" xfId="0" applyBorder="1" applyAlignment="1">
      <alignment wrapText="1"/>
    </xf>
    <xf numFmtId="0" fontId="0" fillId="0" borderId="10" xfId="0" applyBorder="1" applyAlignment="1"/>
    <xf numFmtId="0" fontId="0" fillId="0" borderId="15" xfId="0" applyBorder="1" applyAlignment="1">
      <alignment vertical="center" wrapText="1"/>
    </xf>
    <xf numFmtId="0" fontId="0" fillId="0" borderId="5" xfId="0" applyBorder="1" applyAlignment="1">
      <alignment vertical="center" wrapText="1"/>
    </xf>
    <xf numFmtId="0" fontId="0" fillId="0" borderId="1" xfId="0"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0" fillId="0" borderId="14" xfId="0" applyBorder="1" applyAlignment="1">
      <alignment vertical="center" wrapText="1"/>
    </xf>
    <xf numFmtId="0" fontId="0" fillId="0" borderId="10" xfId="0" applyBorder="1" applyAlignment="1">
      <alignment vertical="center" wrapText="1"/>
    </xf>
    <xf numFmtId="0" fontId="0" fillId="0" borderId="7" xfId="0" applyBorder="1" applyAlignment="1">
      <alignment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2" xfId="0" applyBorder="1" applyAlignment="1">
      <alignment vertical="center" wrapText="1"/>
    </xf>
    <xf numFmtId="49" fontId="4" fillId="0" borderId="8" xfId="0" applyNumberFormat="1" applyFont="1" applyBorder="1" applyAlignment="1">
      <alignment vertical="center" wrapText="1"/>
    </xf>
    <xf numFmtId="0" fontId="0" fillId="0" borderId="9" xfId="0" applyBorder="1" applyAlignment="1">
      <alignment vertical="center" wrapText="1"/>
    </xf>
    <xf numFmtId="0" fontId="0" fillId="0" borderId="9" xfId="0" applyBorder="1" applyAlignment="1">
      <alignment horizontal="left" vertical="center" wrapText="1" indent="1"/>
    </xf>
    <xf numFmtId="49" fontId="11" fillId="0" borderId="8" xfId="0" applyNumberFormat="1" applyFont="1" applyBorder="1" applyAlignment="1">
      <alignment vertical="center" wrapText="1"/>
    </xf>
    <xf numFmtId="49" fontId="4" fillId="0" borderId="7" xfId="0" applyNumberFormat="1" applyFont="1" applyBorder="1" applyAlignment="1">
      <alignment vertical="center" wrapText="1"/>
    </xf>
    <xf numFmtId="49" fontId="4" fillId="0" borderId="15" xfId="0" applyNumberFormat="1" applyFont="1" applyBorder="1" applyAlignment="1">
      <alignment vertical="center" wrapText="1"/>
    </xf>
    <xf numFmtId="49" fontId="4" fillId="0" borderId="5" xfId="0" applyNumberFormat="1" applyFont="1" applyBorder="1" applyAlignment="1">
      <alignment vertical="center" wrapText="1"/>
    </xf>
    <xf numFmtId="49" fontId="4" fillId="0" borderId="8" xfId="0" applyNumberFormat="1" applyFont="1" applyBorder="1" applyAlignment="1">
      <alignment horizontal="left" vertical="center" wrapText="1"/>
    </xf>
    <xf numFmtId="0" fontId="0" fillId="0" borderId="2" xfId="0" applyBorder="1" applyAlignment="1">
      <alignment horizontal="left" vertical="center" wrapText="1"/>
    </xf>
    <xf numFmtId="49" fontId="4" fillId="0" borderId="7" xfId="0" applyNumberFormat="1" applyFont="1" applyBorder="1" applyAlignment="1">
      <alignment horizontal="left" vertical="center" wrapText="1"/>
    </xf>
    <xf numFmtId="49" fontId="4" fillId="0" borderId="11" xfId="0" applyNumberFormat="1" applyFont="1" applyBorder="1" applyAlignment="1">
      <alignment vertical="center" wrapText="1"/>
    </xf>
    <xf numFmtId="0" fontId="15" fillId="0" borderId="7" xfId="0" applyFont="1" applyBorder="1" applyAlignment="1">
      <alignment horizontal="center" vertical="center" wrapText="1"/>
    </xf>
    <xf numFmtId="0" fontId="0" fillId="0" borderId="5" xfId="0" applyBorder="1" applyAlignment="1">
      <alignment horizontal="center" vertical="center" wrapText="1"/>
    </xf>
    <xf numFmtId="0" fontId="16" fillId="0" borderId="7" xfId="0" applyFont="1" applyBorder="1" applyAlignment="1">
      <alignment horizontal="center" vertical="center" wrapText="1"/>
    </xf>
    <xf numFmtId="49" fontId="4" fillId="0" borderId="11" xfId="0" applyNumberFormat="1" applyFont="1" applyBorder="1" applyAlignment="1">
      <alignment horizontal="left" vertical="center" wrapText="1"/>
    </xf>
    <xf numFmtId="0" fontId="0" fillId="0" borderId="12" xfId="0" applyBorder="1" applyAlignment="1">
      <alignment horizontal="left" vertical="center" wrapText="1"/>
    </xf>
    <xf numFmtId="0" fontId="0" fillId="0" borderId="3" xfId="0" applyBorder="1" applyAlignment="1">
      <alignment horizontal="left" vertical="center" wrapText="1"/>
    </xf>
    <xf numFmtId="0" fontId="0" fillId="0" borderId="13"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9" xfId="0" applyBorder="1" applyAlignment="1">
      <alignment horizontal="left" vertical="center" wrapText="1"/>
    </xf>
    <xf numFmtId="0" fontId="4" fillId="0" borderId="14" xfId="0" applyFont="1" applyBorder="1" applyAlignment="1">
      <alignment horizontal="left" vertical="center" wrapText="1"/>
    </xf>
    <xf numFmtId="0" fontId="0" fillId="0" borderId="14" xfId="0" applyBorder="1" applyAlignmen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workbookViewId="0">
      <selection activeCell="E20" sqref="E20"/>
    </sheetView>
  </sheetViews>
  <sheetFormatPr defaultRowHeight="15" x14ac:dyDescent="0.25"/>
  <cols>
    <col min="3" max="3" width="14.85546875" customWidth="1"/>
    <col min="4" max="4" width="20.5703125" customWidth="1"/>
  </cols>
  <sheetData>
    <row r="1" spans="1:3" ht="18" x14ac:dyDescent="0.25">
      <c r="A1" s="170" t="s">
        <v>441</v>
      </c>
    </row>
    <row r="2" spans="1:3" ht="15.75" x14ac:dyDescent="0.25">
      <c r="A2" s="159" t="s">
        <v>134</v>
      </c>
    </row>
    <row r="3" spans="1:3" x14ac:dyDescent="0.3">
      <c r="B3" s="162" t="s">
        <v>415</v>
      </c>
    </row>
    <row r="4" spans="1:3" ht="15.6" x14ac:dyDescent="0.3">
      <c r="A4" s="179" t="s">
        <v>497</v>
      </c>
      <c r="B4" s="180"/>
    </row>
    <row r="5" spans="1:3" ht="15.6" x14ac:dyDescent="0.3">
      <c r="C5" s="171" t="s">
        <v>524</v>
      </c>
    </row>
    <row r="6" spans="1:3" ht="15.6" x14ac:dyDescent="0.3">
      <c r="C6" s="171" t="s">
        <v>525</v>
      </c>
    </row>
    <row r="7" spans="1:3" ht="15.6" x14ac:dyDescent="0.3">
      <c r="A7" s="161" t="s">
        <v>292</v>
      </c>
    </row>
    <row r="8" spans="1:3" x14ac:dyDescent="0.25">
      <c r="B8" s="162" t="s">
        <v>416</v>
      </c>
    </row>
    <row r="9" spans="1:3" ht="15.75" x14ac:dyDescent="0.25">
      <c r="A9" s="161" t="s">
        <v>298</v>
      </c>
    </row>
    <row r="10" spans="1:3" x14ac:dyDescent="0.25">
      <c r="B10" s="162" t="s">
        <v>417</v>
      </c>
    </row>
    <row r="11" spans="1:3" ht="15.75" x14ac:dyDescent="0.25">
      <c r="A11" s="161" t="s">
        <v>418</v>
      </c>
    </row>
    <row r="12" spans="1:3" x14ac:dyDescent="0.25">
      <c r="B12" s="162" t="s">
        <v>419</v>
      </c>
    </row>
    <row r="13" spans="1:3" ht="15.75" x14ac:dyDescent="0.25">
      <c r="A13" s="159" t="s">
        <v>420</v>
      </c>
    </row>
    <row r="14" spans="1:3" ht="15.75" x14ac:dyDescent="0.25">
      <c r="B14" s="159" t="s">
        <v>421</v>
      </c>
    </row>
    <row r="15" spans="1:3" ht="15.75" x14ac:dyDescent="0.25">
      <c r="B15" s="159" t="s">
        <v>422</v>
      </c>
    </row>
    <row r="16" spans="1:3" ht="15.75" x14ac:dyDescent="0.25">
      <c r="B16" s="159" t="s">
        <v>423</v>
      </c>
    </row>
    <row r="17" spans="1:13" ht="15.75" x14ac:dyDescent="0.25">
      <c r="A17" s="159" t="s">
        <v>1</v>
      </c>
    </row>
    <row r="18" spans="1:13" x14ac:dyDescent="0.3">
      <c r="B18" s="169" t="s">
        <v>424</v>
      </c>
    </row>
    <row r="19" spans="1:13" x14ac:dyDescent="0.3">
      <c r="B19" s="169"/>
    </row>
    <row r="20" spans="1:13" ht="18" x14ac:dyDescent="0.25">
      <c r="A20" s="170" t="s">
        <v>305</v>
      </c>
      <c r="B20" s="169"/>
    </row>
    <row r="21" spans="1:13" ht="15.75" x14ac:dyDescent="0.25">
      <c r="A21" s="159" t="s">
        <v>425</v>
      </c>
    </row>
    <row r="22" spans="1:13" ht="30" customHeight="1" x14ac:dyDescent="0.25">
      <c r="B22" s="206" t="s">
        <v>426</v>
      </c>
      <c r="C22" s="207"/>
      <c r="D22" s="207"/>
      <c r="E22" s="207"/>
      <c r="F22" s="207"/>
      <c r="G22" s="207"/>
      <c r="H22" s="207"/>
      <c r="I22" s="207"/>
      <c r="J22" s="207"/>
      <c r="K22" s="207"/>
      <c r="L22" s="207"/>
      <c r="M22" s="207"/>
    </row>
    <row r="23" spans="1:13" ht="15.75" x14ac:dyDescent="0.25">
      <c r="A23" s="159" t="s">
        <v>427</v>
      </c>
    </row>
    <row r="24" spans="1:13" x14ac:dyDescent="0.25">
      <c r="B24" s="162" t="s">
        <v>428</v>
      </c>
    </row>
    <row r="25" spans="1:13" ht="15.75" x14ac:dyDescent="0.25">
      <c r="A25" s="161" t="s">
        <v>485</v>
      </c>
    </row>
    <row r="26" spans="1:13" ht="91.5" customHeight="1" x14ac:dyDescent="0.25">
      <c r="A26" s="161"/>
      <c r="B26" s="161" t="s">
        <v>507</v>
      </c>
      <c r="D26" s="206" t="s">
        <v>508</v>
      </c>
      <c r="E26" s="207"/>
      <c r="F26" s="207"/>
      <c r="G26" s="207"/>
      <c r="H26" s="207"/>
      <c r="I26" s="207"/>
      <c r="J26" s="207"/>
      <c r="K26" s="207"/>
      <c r="L26" s="207"/>
      <c r="M26" s="207"/>
    </row>
    <row r="27" spans="1:13" ht="15.75" x14ac:dyDescent="0.25">
      <c r="B27" s="161" t="s">
        <v>429</v>
      </c>
      <c r="D27" s="162" t="s">
        <v>483</v>
      </c>
    </row>
    <row r="28" spans="1:13" ht="15.75" x14ac:dyDescent="0.25">
      <c r="B28" s="161" t="s">
        <v>430</v>
      </c>
      <c r="D28" s="162" t="s">
        <v>484</v>
      </c>
    </row>
    <row r="29" spans="1:13" ht="48" customHeight="1" x14ac:dyDescent="0.25">
      <c r="B29" s="161" t="s">
        <v>431</v>
      </c>
      <c r="D29" s="210" t="s">
        <v>488</v>
      </c>
      <c r="E29" s="209"/>
      <c r="F29" s="209"/>
      <c r="G29" s="209"/>
      <c r="H29" s="209"/>
      <c r="I29" s="209"/>
      <c r="J29" s="209"/>
      <c r="K29" s="209"/>
      <c r="L29" s="209"/>
      <c r="M29" s="209"/>
    </row>
    <row r="30" spans="1:13" ht="48.75" customHeight="1" x14ac:dyDescent="0.25">
      <c r="B30" s="161" t="s">
        <v>432</v>
      </c>
      <c r="D30" s="210" t="s">
        <v>487</v>
      </c>
      <c r="E30" s="209"/>
      <c r="F30" s="209"/>
      <c r="G30" s="209"/>
      <c r="H30" s="209"/>
      <c r="I30" s="209"/>
      <c r="J30" s="209"/>
      <c r="K30" s="209"/>
      <c r="L30" s="209"/>
      <c r="M30" s="209"/>
    </row>
    <row r="31" spans="1:13" ht="47.25" customHeight="1" x14ac:dyDescent="0.25">
      <c r="B31" s="161" t="s">
        <v>433</v>
      </c>
      <c r="D31" s="210" t="s">
        <v>486</v>
      </c>
      <c r="E31" s="209"/>
      <c r="F31" s="209"/>
      <c r="G31" s="209"/>
      <c r="H31" s="209"/>
      <c r="I31" s="209"/>
      <c r="J31" s="209"/>
      <c r="K31" s="209"/>
      <c r="L31" s="209"/>
      <c r="M31" s="209"/>
    </row>
    <row r="32" spans="1:13" ht="15.75" x14ac:dyDescent="0.25">
      <c r="A32" s="161" t="s">
        <v>434</v>
      </c>
    </row>
    <row r="33" spans="1:13" ht="63.6" customHeight="1" x14ac:dyDescent="0.25">
      <c r="B33" s="210" t="s">
        <v>435</v>
      </c>
      <c r="C33" s="209"/>
      <c r="D33" s="209"/>
      <c r="E33" s="209"/>
      <c r="F33" s="209"/>
      <c r="G33" s="209"/>
      <c r="H33" s="209"/>
      <c r="I33" s="209"/>
      <c r="J33" s="209"/>
      <c r="K33" s="209"/>
      <c r="L33" s="209"/>
      <c r="M33" s="209"/>
    </row>
    <row r="34" spans="1:13" ht="15.75" x14ac:dyDescent="0.25">
      <c r="A34" s="161" t="s">
        <v>436</v>
      </c>
    </row>
    <row r="35" spans="1:13" ht="92.25" customHeight="1" x14ac:dyDescent="0.25">
      <c r="B35" s="210" t="s">
        <v>437</v>
      </c>
      <c r="C35" s="209"/>
      <c r="D35" s="209"/>
      <c r="E35" s="209"/>
      <c r="F35" s="209"/>
      <c r="G35" s="209"/>
      <c r="H35" s="209"/>
      <c r="I35" s="209"/>
      <c r="J35" s="209"/>
      <c r="K35" s="209"/>
      <c r="L35" s="209"/>
      <c r="M35" s="209"/>
    </row>
    <row r="36" spans="1:13" ht="15.75" thickBot="1" x14ac:dyDescent="0.3">
      <c r="A36" s="160"/>
    </row>
    <row r="37" spans="1:13" ht="33" thickTop="1" thickBot="1" x14ac:dyDescent="0.3">
      <c r="C37" s="163" t="s">
        <v>438</v>
      </c>
      <c r="D37" s="164" t="s">
        <v>439</v>
      </c>
    </row>
    <row r="38" spans="1:13" ht="16.5" thickTop="1" thickBot="1" x14ac:dyDescent="0.3">
      <c r="C38" s="165">
        <v>-6</v>
      </c>
      <c r="D38" s="166">
        <v>9.9999999999999995E-7</v>
      </c>
    </row>
    <row r="39" spans="1:13" ht="15.75" thickBot="1" x14ac:dyDescent="0.3">
      <c r="C39" s="165">
        <v>-5</v>
      </c>
      <c r="D39" s="166">
        <v>1.0000000000000001E-5</v>
      </c>
    </row>
    <row r="40" spans="1:13" ht="15.75" thickBot="1" x14ac:dyDescent="0.3">
      <c r="C40" s="165">
        <v>-4</v>
      </c>
      <c r="D40" s="166">
        <v>1E-4</v>
      </c>
    </row>
    <row r="41" spans="1:13" ht="15.75" thickBot="1" x14ac:dyDescent="0.3">
      <c r="C41" s="165">
        <v>-3</v>
      </c>
      <c r="D41" s="166">
        <v>1E-3</v>
      </c>
    </row>
    <row r="42" spans="1:13" ht="15.75" thickBot="1" x14ac:dyDescent="0.3">
      <c r="C42" s="165">
        <v>-2</v>
      </c>
      <c r="D42" s="166">
        <v>0.01</v>
      </c>
    </row>
    <row r="43" spans="1:13" ht="15.75" thickBot="1" x14ac:dyDescent="0.3">
      <c r="C43" s="165">
        <v>-1</v>
      </c>
      <c r="D43" s="166">
        <v>0.1</v>
      </c>
    </row>
    <row r="44" spans="1:13" ht="15.75" thickBot="1" x14ac:dyDescent="0.3">
      <c r="C44" s="165">
        <v>0</v>
      </c>
      <c r="D44" s="166">
        <v>1</v>
      </c>
    </row>
    <row r="45" spans="1:13" ht="15.75" thickBot="1" x14ac:dyDescent="0.3">
      <c r="C45" s="165">
        <v>1</v>
      </c>
      <c r="D45" s="166">
        <v>10</v>
      </c>
    </row>
    <row r="46" spans="1:13" ht="15.75" thickBot="1" x14ac:dyDescent="0.3">
      <c r="C46" s="165">
        <v>2</v>
      </c>
      <c r="D46" s="166">
        <v>100</v>
      </c>
    </row>
    <row r="47" spans="1:13" ht="15.75" thickBot="1" x14ac:dyDescent="0.3">
      <c r="C47" s="165">
        <v>3</v>
      </c>
      <c r="D47" s="166">
        <v>1000</v>
      </c>
    </row>
    <row r="48" spans="1:13" ht="15.75" thickBot="1" x14ac:dyDescent="0.3">
      <c r="C48" s="165">
        <v>4</v>
      </c>
      <c r="D48" s="166">
        <v>10000</v>
      </c>
    </row>
    <row r="49" spans="1:13" ht="15.75" thickBot="1" x14ac:dyDescent="0.3">
      <c r="C49" s="165">
        <v>5</v>
      </c>
      <c r="D49" s="166">
        <v>100000</v>
      </c>
    </row>
    <row r="50" spans="1:13" ht="15.75" thickBot="1" x14ac:dyDescent="0.3">
      <c r="C50" s="167">
        <v>6</v>
      </c>
      <c r="D50" s="168">
        <v>1000000</v>
      </c>
    </row>
    <row r="51" spans="1:13" ht="15.75" thickTop="1" x14ac:dyDescent="0.25">
      <c r="A51" s="162"/>
    </row>
    <row r="52" spans="1:13" ht="47.25" customHeight="1" x14ac:dyDescent="0.25">
      <c r="B52" s="208" t="s">
        <v>440</v>
      </c>
      <c r="C52" s="209"/>
      <c r="D52" s="209"/>
      <c r="E52" s="209"/>
      <c r="F52" s="209"/>
      <c r="G52" s="209"/>
      <c r="H52" s="209"/>
      <c r="I52" s="209"/>
      <c r="J52" s="209"/>
      <c r="K52" s="209"/>
      <c r="L52" s="209"/>
      <c r="M52" s="209"/>
    </row>
    <row r="53" spans="1:13" x14ac:dyDescent="0.25">
      <c r="B53" s="169"/>
    </row>
    <row r="55" spans="1:13" s="113" customFormat="1" ht="18.75" x14ac:dyDescent="0.3"/>
    <row r="56" spans="1:13" s="25" customFormat="1" x14ac:dyDescent="0.25"/>
    <row r="64" spans="1:13" s="113" customFormat="1" ht="18.75" x14ac:dyDescent="0.3"/>
    <row r="65" s="25" customFormat="1" x14ac:dyDescent="0.25"/>
  </sheetData>
  <mergeCells count="8">
    <mergeCell ref="B22:M22"/>
    <mergeCell ref="D26:M26"/>
    <mergeCell ref="B52:M52"/>
    <mergeCell ref="D29:M29"/>
    <mergeCell ref="D30:M30"/>
    <mergeCell ref="D31:M31"/>
    <mergeCell ref="B33:M33"/>
    <mergeCell ref="B35:M3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opLeftCell="C10" zoomScale="115" zoomScaleNormal="115" workbookViewId="0">
      <selection activeCell="F38" sqref="F38"/>
    </sheetView>
  </sheetViews>
  <sheetFormatPr defaultRowHeight="15" x14ac:dyDescent="0.25"/>
  <cols>
    <col min="2" max="2" width="44.28515625" customWidth="1"/>
    <col min="3" max="4" width="12.28515625" customWidth="1"/>
    <col min="5" max="6" width="11.28515625" customWidth="1"/>
    <col min="7" max="7" width="11.42578125" customWidth="1"/>
    <col min="8" max="8" width="11.85546875" customWidth="1"/>
    <col min="9" max="9" width="11.28515625" customWidth="1"/>
    <col min="10" max="10" width="11.7109375" customWidth="1"/>
    <col min="11" max="11" width="11.5703125" customWidth="1"/>
    <col min="12" max="12" width="11.85546875" customWidth="1"/>
    <col min="13" max="13" width="12.140625" customWidth="1"/>
    <col min="14" max="14" width="12" customWidth="1"/>
    <col min="15" max="15" width="12.42578125" customWidth="1"/>
    <col min="16" max="16" width="12.140625" customWidth="1"/>
  </cols>
  <sheetData>
    <row r="1" spans="1:16" s="25" customFormat="1" ht="18" customHeight="1" x14ac:dyDescent="0.35">
      <c r="A1" s="113" t="s">
        <v>302</v>
      </c>
      <c r="C1" s="113" t="s">
        <v>520</v>
      </c>
      <c r="G1" s="114" t="s">
        <v>521</v>
      </c>
    </row>
    <row r="2" spans="1:16" s="25" customFormat="1" x14ac:dyDescent="0.25">
      <c r="A2" s="25" t="s">
        <v>293</v>
      </c>
      <c r="C2" s="157" t="s">
        <v>408</v>
      </c>
      <c r="D2" s="114">
        <v>0</v>
      </c>
      <c r="E2" s="114">
        <f>D4+1</f>
        <v>2</v>
      </c>
      <c r="F2" s="114">
        <f t="shared" ref="F2:P2" si="0">E4+1</f>
        <v>6</v>
      </c>
      <c r="G2" s="114">
        <f t="shared" si="0"/>
        <v>11</v>
      </c>
      <c r="H2" s="114">
        <f t="shared" si="0"/>
        <v>26</v>
      </c>
      <c r="I2" s="114">
        <f t="shared" si="0"/>
        <v>51</v>
      </c>
      <c r="J2" s="114">
        <f t="shared" si="0"/>
        <v>101</v>
      </c>
      <c r="K2" s="114">
        <f t="shared" si="0"/>
        <v>201</v>
      </c>
      <c r="L2" s="114">
        <f t="shared" si="0"/>
        <v>401</v>
      </c>
      <c r="M2" s="114">
        <f t="shared" si="0"/>
        <v>801</v>
      </c>
      <c r="N2" s="114">
        <f t="shared" si="0"/>
        <v>1601</v>
      </c>
      <c r="O2" s="114">
        <f t="shared" si="0"/>
        <v>3201</v>
      </c>
      <c r="P2" s="114">
        <f t="shared" si="0"/>
        <v>6401</v>
      </c>
    </row>
    <row r="3" spans="1:16" s="25" customFormat="1" x14ac:dyDescent="0.25">
      <c r="C3" s="158" t="s">
        <v>407</v>
      </c>
      <c r="D3" s="114"/>
      <c r="E3" s="114"/>
      <c r="F3" s="114"/>
      <c r="G3" s="114"/>
      <c r="H3" s="114"/>
      <c r="I3" s="114"/>
      <c r="J3" s="114"/>
      <c r="K3" s="115">
        <v>300</v>
      </c>
      <c r="L3" s="114"/>
      <c r="M3" s="114"/>
      <c r="N3" s="115">
        <v>2400</v>
      </c>
      <c r="O3" s="114"/>
      <c r="P3" s="114"/>
    </row>
    <row r="4" spans="1:16" s="25" customFormat="1" x14ac:dyDescent="0.25">
      <c r="A4" s="25" t="s">
        <v>86</v>
      </c>
      <c r="B4" s="25" t="s">
        <v>298</v>
      </c>
      <c r="C4" s="157" t="s">
        <v>409</v>
      </c>
      <c r="D4" s="25">
        <v>1</v>
      </c>
      <c r="E4" s="25">
        <v>5</v>
      </c>
      <c r="F4" s="25">
        <v>10</v>
      </c>
      <c r="G4" s="25">
        <v>25</v>
      </c>
      <c r="H4" s="25">
        <v>50</v>
      </c>
      <c r="I4" s="115">
        <v>100</v>
      </c>
      <c r="J4" s="25">
        <v>200</v>
      </c>
      <c r="K4" s="115">
        <v>400</v>
      </c>
      <c r="L4" s="115">
        <v>800</v>
      </c>
      <c r="M4" s="115">
        <v>1600</v>
      </c>
      <c r="N4" s="25">
        <v>3200</v>
      </c>
      <c r="O4" s="25">
        <v>6400</v>
      </c>
      <c r="P4" s="25">
        <v>12800</v>
      </c>
    </row>
    <row r="5" spans="1:16" s="25" customFormat="1" x14ac:dyDescent="0.25">
      <c r="C5" s="25" t="s">
        <v>298</v>
      </c>
      <c r="I5" s="115"/>
      <c r="K5" s="115"/>
      <c r="L5" s="115"/>
      <c r="M5" s="115"/>
    </row>
    <row r="6" spans="1:16" x14ac:dyDescent="0.25">
      <c r="A6" s="110">
        <v>1</v>
      </c>
      <c r="B6" s="27" t="s">
        <v>300</v>
      </c>
      <c r="C6" s="27" t="s">
        <v>8</v>
      </c>
      <c r="D6" s="27">
        <v>12800</v>
      </c>
      <c r="E6" s="28">
        <f>$D6/E4</f>
        <v>2560</v>
      </c>
      <c r="F6" s="28">
        <f t="shared" ref="F6:P6" si="1">$D6/F4</f>
        <v>1280</v>
      </c>
      <c r="G6" s="28">
        <f t="shared" si="1"/>
        <v>512</v>
      </c>
      <c r="H6" s="28">
        <f t="shared" si="1"/>
        <v>256</v>
      </c>
      <c r="I6" s="28">
        <f>$D6/I4</f>
        <v>128</v>
      </c>
      <c r="J6" s="28">
        <f t="shared" si="1"/>
        <v>64</v>
      </c>
      <c r="K6" s="28">
        <f t="shared" si="1"/>
        <v>32</v>
      </c>
      <c r="L6" s="28">
        <f t="shared" si="1"/>
        <v>16</v>
      </c>
      <c r="M6" s="28">
        <f t="shared" si="1"/>
        <v>8</v>
      </c>
      <c r="N6" s="28">
        <f t="shared" si="1"/>
        <v>4</v>
      </c>
      <c r="O6" s="28">
        <f t="shared" si="1"/>
        <v>2</v>
      </c>
      <c r="P6" s="28">
        <f t="shared" si="1"/>
        <v>1</v>
      </c>
    </row>
    <row r="7" spans="1:16" x14ac:dyDescent="0.25">
      <c r="A7" s="110">
        <v>2</v>
      </c>
      <c r="B7" s="27" t="s">
        <v>299</v>
      </c>
      <c r="C7" s="27" t="s">
        <v>8</v>
      </c>
      <c r="D7" s="27">
        <f>D6/65536</f>
        <v>0.1953125</v>
      </c>
      <c r="E7" s="116">
        <f t="shared" ref="E7:P7" si="2">E6/65536</f>
        <v>3.90625E-2</v>
      </c>
      <c r="F7" s="116">
        <f t="shared" si="2"/>
        <v>1.953125E-2</v>
      </c>
      <c r="G7" s="116">
        <f t="shared" si="2"/>
        <v>7.8125E-3</v>
      </c>
      <c r="H7" s="116">
        <f t="shared" si="2"/>
        <v>3.90625E-3</v>
      </c>
      <c r="I7" s="116">
        <f t="shared" si="2"/>
        <v>1.953125E-3</v>
      </c>
      <c r="J7" s="116">
        <f t="shared" si="2"/>
        <v>9.765625E-4</v>
      </c>
      <c r="K7" s="116">
        <f t="shared" si="2"/>
        <v>4.8828125E-4</v>
      </c>
      <c r="L7" s="116">
        <f t="shared" si="2"/>
        <v>2.44140625E-4</v>
      </c>
      <c r="M7" s="116">
        <f t="shared" si="2"/>
        <v>1.220703125E-4</v>
      </c>
      <c r="N7" s="116">
        <f t="shared" si="2"/>
        <v>6.103515625E-5</v>
      </c>
      <c r="O7" s="116">
        <f t="shared" si="2"/>
        <v>3.0517578125E-5</v>
      </c>
      <c r="P7" s="116">
        <f t="shared" si="2"/>
        <v>1.52587890625E-5</v>
      </c>
    </row>
    <row r="8" spans="1:16" x14ac:dyDescent="0.25">
      <c r="A8" s="110">
        <v>3</v>
      </c>
      <c r="B8" s="27" t="s">
        <v>17</v>
      </c>
      <c r="C8" s="27" t="s">
        <v>14</v>
      </c>
      <c r="D8" s="27">
        <v>25000</v>
      </c>
      <c r="E8" s="28">
        <f>$D8/E4</f>
        <v>5000</v>
      </c>
      <c r="F8" s="28">
        <f t="shared" ref="F8:P8" si="3">$D8/F4</f>
        <v>2500</v>
      </c>
      <c r="G8" s="28">
        <f t="shared" si="3"/>
        <v>1000</v>
      </c>
      <c r="H8" s="28">
        <f t="shared" si="3"/>
        <v>500</v>
      </c>
      <c r="I8" s="28">
        <f t="shared" si="3"/>
        <v>250</v>
      </c>
      <c r="J8" s="28">
        <f t="shared" si="3"/>
        <v>125</v>
      </c>
      <c r="K8" s="28">
        <f t="shared" si="3"/>
        <v>62.5</v>
      </c>
      <c r="L8" s="28">
        <f t="shared" si="3"/>
        <v>31.25</v>
      </c>
      <c r="M8" s="28">
        <f t="shared" si="3"/>
        <v>15.625</v>
      </c>
      <c r="N8" s="28">
        <f t="shared" si="3"/>
        <v>7.8125</v>
      </c>
      <c r="O8" s="28">
        <f t="shared" si="3"/>
        <v>3.90625</v>
      </c>
      <c r="P8" s="28">
        <f t="shared" si="3"/>
        <v>1.953125</v>
      </c>
    </row>
    <row r="9" spans="1:16" x14ac:dyDescent="0.25">
      <c r="A9" s="110">
        <v>4</v>
      </c>
      <c r="B9" s="27" t="s">
        <v>19</v>
      </c>
      <c r="C9" s="27" t="s">
        <v>18</v>
      </c>
      <c r="D9" s="27">
        <v>25000</v>
      </c>
      <c r="E9" s="28">
        <f>$D8/E4</f>
        <v>5000</v>
      </c>
      <c r="F9" s="28">
        <f t="shared" ref="F9:P9" si="4">$D8/F4</f>
        <v>2500</v>
      </c>
      <c r="G9" s="28">
        <f t="shared" si="4"/>
        <v>1000</v>
      </c>
      <c r="H9" s="28">
        <f t="shared" si="4"/>
        <v>500</v>
      </c>
      <c r="I9" s="28">
        <f t="shared" si="4"/>
        <v>250</v>
      </c>
      <c r="J9" s="28">
        <f t="shared" si="4"/>
        <v>125</v>
      </c>
      <c r="K9" s="28">
        <f t="shared" si="4"/>
        <v>62.5</v>
      </c>
      <c r="L9" s="28">
        <f t="shared" si="4"/>
        <v>31.25</v>
      </c>
      <c r="M9" s="28">
        <f t="shared" si="4"/>
        <v>15.625</v>
      </c>
      <c r="N9" s="28">
        <f t="shared" si="4"/>
        <v>7.8125</v>
      </c>
      <c r="O9" s="28">
        <f t="shared" si="4"/>
        <v>3.90625</v>
      </c>
      <c r="P9" s="28">
        <f t="shared" si="4"/>
        <v>1.953125</v>
      </c>
    </row>
    <row r="10" spans="1:16" x14ac:dyDescent="0.25">
      <c r="A10" s="110">
        <v>5</v>
      </c>
      <c r="B10" s="27" t="s">
        <v>21</v>
      </c>
      <c r="C10" s="27" t="s">
        <v>20</v>
      </c>
      <c r="D10" s="27">
        <v>25000</v>
      </c>
      <c r="E10" s="28">
        <f>$D$8/E4</f>
        <v>5000</v>
      </c>
      <c r="F10" s="28">
        <f t="shared" ref="F10:P10" si="5">$D$8/F4</f>
        <v>2500</v>
      </c>
      <c r="G10" s="28">
        <f t="shared" si="5"/>
        <v>1000</v>
      </c>
      <c r="H10" s="28">
        <f t="shared" si="5"/>
        <v>500</v>
      </c>
      <c r="I10" s="28">
        <f t="shared" si="5"/>
        <v>250</v>
      </c>
      <c r="J10" s="28">
        <f t="shared" si="5"/>
        <v>125</v>
      </c>
      <c r="K10" s="28">
        <f t="shared" si="5"/>
        <v>62.5</v>
      </c>
      <c r="L10" s="28">
        <f t="shared" si="5"/>
        <v>31.25</v>
      </c>
      <c r="M10" s="28">
        <f t="shared" si="5"/>
        <v>15.625</v>
      </c>
      <c r="N10" s="28">
        <f t="shared" si="5"/>
        <v>7.8125</v>
      </c>
      <c r="O10" s="28">
        <f t="shared" si="5"/>
        <v>3.90625</v>
      </c>
      <c r="P10" s="28">
        <f t="shared" si="5"/>
        <v>1.953125</v>
      </c>
    </row>
    <row r="11" spans="1:16" x14ac:dyDescent="0.25">
      <c r="A11" s="110">
        <v>6</v>
      </c>
      <c r="B11" s="27" t="s">
        <v>24</v>
      </c>
      <c r="C11" s="112" t="s">
        <v>272</v>
      </c>
      <c r="D11" s="112">
        <v>32768</v>
      </c>
      <c r="E11" s="112" t="s">
        <v>303</v>
      </c>
      <c r="F11" s="28"/>
      <c r="G11" s="28"/>
      <c r="H11" s="28"/>
      <c r="I11" s="28"/>
      <c r="J11" s="28"/>
    </row>
    <row r="12" spans="1:16" x14ac:dyDescent="0.25">
      <c r="A12" s="110">
        <v>7</v>
      </c>
      <c r="B12" s="27" t="s">
        <v>118</v>
      </c>
      <c r="C12" s="27" t="s">
        <v>301</v>
      </c>
      <c r="D12" s="27">
        <v>32</v>
      </c>
      <c r="E12" s="112" t="s">
        <v>303</v>
      </c>
      <c r="F12" s="28"/>
      <c r="G12" s="28"/>
      <c r="H12" s="28"/>
      <c r="I12" s="28"/>
      <c r="J12" s="28"/>
    </row>
    <row r="13" spans="1:16" x14ac:dyDescent="0.25">
      <c r="A13" s="110">
        <v>8</v>
      </c>
      <c r="B13" s="27" t="s">
        <v>119</v>
      </c>
      <c r="C13" s="27" t="s">
        <v>301</v>
      </c>
      <c r="D13" s="27">
        <v>64</v>
      </c>
      <c r="E13" s="112" t="s">
        <v>303</v>
      </c>
      <c r="F13" s="28"/>
      <c r="G13" s="28"/>
      <c r="H13" s="28"/>
      <c r="I13" s="28"/>
      <c r="J13" s="28"/>
    </row>
    <row r="14" spans="1:16" x14ac:dyDescent="0.25">
      <c r="A14" s="110">
        <v>9</v>
      </c>
      <c r="B14" s="27" t="s">
        <v>120</v>
      </c>
      <c r="C14" s="27" t="s">
        <v>102</v>
      </c>
      <c r="D14" s="27">
        <v>25600</v>
      </c>
      <c r="E14" s="28">
        <f>$D14/E4</f>
        <v>5120</v>
      </c>
      <c r="F14" s="28">
        <f t="shared" ref="F14:P14" si="6">$D14/F4</f>
        <v>2560</v>
      </c>
      <c r="G14" s="28">
        <f t="shared" si="6"/>
        <v>1024</v>
      </c>
      <c r="H14" s="28">
        <f t="shared" si="6"/>
        <v>512</v>
      </c>
      <c r="I14" s="28">
        <f t="shared" si="6"/>
        <v>256</v>
      </c>
      <c r="J14" s="28">
        <f t="shared" si="6"/>
        <v>128</v>
      </c>
      <c r="K14" s="28">
        <f t="shared" si="6"/>
        <v>64</v>
      </c>
      <c r="L14" s="28">
        <f t="shared" si="6"/>
        <v>32</v>
      </c>
      <c r="M14" s="28">
        <f t="shared" si="6"/>
        <v>16</v>
      </c>
      <c r="N14" s="28">
        <f t="shared" si="6"/>
        <v>8</v>
      </c>
      <c r="O14" s="28">
        <f t="shared" si="6"/>
        <v>4</v>
      </c>
      <c r="P14" s="28">
        <f t="shared" si="6"/>
        <v>2</v>
      </c>
    </row>
    <row r="15" spans="1:16" x14ac:dyDescent="0.25">
      <c r="A15" s="110">
        <v>10</v>
      </c>
      <c r="B15" s="27" t="s">
        <v>30</v>
      </c>
      <c r="C15" s="27" t="s">
        <v>14</v>
      </c>
      <c r="D15" s="27">
        <v>100000</v>
      </c>
      <c r="E15" s="28">
        <f>$D15/E4</f>
        <v>20000</v>
      </c>
      <c r="F15" s="28">
        <f t="shared" ref="F15:P15" si="7">$D15/F4</f>
        <v>10000</v>
      </c>
      <c r="G15" s="28">
        <f t="shared" si="7"/>
        <v>4000</v>
      </c>
      <c r="H15" s="28">
        <f t="shared" si="7"/>
        <v>2000</v>
      </c>
      <c r="I15" s="28">
        <f t="shared" si="7"/>
        <v>1000</v>
      </c>
      <c r="J15" s="28">
        <f t="shared" si="7"/>
        <v>500</v>
      </c>
      <c r="K15" s="28">
        <f t="shared" si="7"/>
        <v>250</v>
      </c>
      <c r="L15" s="28">
        <f t="shared" si="7"/>
        <v>125</v>
      </c>
      <c r="M15" s="28">
        <f t="shared" si="7"/>
        <v>62.5</v>
      </c>
      <c r="N15" s="28">
        <f t="shared" si="7"/>
        <v>31.25</v>
      </c>
      <c r="O15" s="28">
        <f t="shared" si="7"/>
        <v>15.625</v>
      </c>
      <c r="P15" s="28">
        <f t="shared" si="7"/>
        <v>7.8125</v>
      </c>
    </row>
    <row r="16" spans="1:16" x14ac:dyDescent="0.25">
      <c r="A16" s="110">
        <v>11</v>
      </c>
      <c r="B16" s="27" t="s">
        <v>31</v>
      </c>
      <c r="C16" s="27" t="s">
        <v>14</v>
      </c>
      <c r="D16" s="27">
        <v>100000</v>
      </c>
      <c r="E16" s="28">
        <f>$D16/E4</f>
        <v>20000</v>
      </c>
      <c r="F16" s="28">
        <f>$D16/F4</f>
        <v>10000</v>
      </c>
      <c r="G16" s="28">
        <f t="shared" ref="G16:P16" si="8">$D16/G4</f>
        <v>4000</v>
      </c>
      <c r="H16" s="28">
        <f t="shared" si="8"/>
        <v>2000</v>
      </c>
      <c r="I16" s="28">
        <f t="shared" si="8"/>
        <v>1000</v>
      </c>
      <c r="J16" s="28">
        <f t="shared" si="8"/>
        <v>500</v>
      </c>
      <c r="K16" s="28">
        <f t="shared" si="8"/>
        <v>250</v>
      </c>
      <c r="L16" s="28">
        <f t="shared" si="8"/>
        <v>125</v>
      </c>
      <c r="M16" s="28">
        <f t="shared" si="8"/>
        <v>62.5</v>
      </c>
      <c r="N16" s="28">
        <f t="shared" si="8"/>
        <v>31.25</v>
      </c>
      <c r="O16" s="28">
        <f t="shared" si="8"/>
        <v>15.625</v>
      </c>
      <c r="P16" s="28">
        <f t="shared" si="8"/>
        <v>7.8125</v>
      </c>
    </row>
    <row r="17" spans="1:16" x14ac:dyDescent="0.25">
      <c r="A17" s="110">
        <v>12</v>
      </c>
      <c r="B17" s="27" t="s">
        <v>32</v>
      </c>
      <c r="C17" s="27" t="s">
        <v>14</v>
      </c>
      <c r="D17" s="27">
        <v>100000</v>
      </c>
      <c r="E17" s="28">
        <f>$D17/E4</f>
        <v>20000</v>
      </c>
      <c r="F17" s="28">
        <f t="shared" ref="F17:P17" si="9">$D17/F4</f>
        <v>10000</v>
      </c>
      <c r="G17" s="28">
        <f t="shared" si="9"/>
        <v>4000</v>
      </c>
      <c r="H17" s="28">
        <f t="shared" si="9"/>
        <v>2000</v>
      </c>
      <c r="I17" s="28">
        <f t="shared" si="9"/>
        <v>1000</v>
      </c>
      <c r="J17" s="28">
        <f t="shared" si="9"/>
        <v>500</v>
      </c>
      <c r="K17" s="28">
        <f t="shared" si="9"/>
        <v>250</v>
      </c>
      <c r="L17" s="28">
        <f t="shared" si="9"/>
        <v>125</v>
      </c>
      <c r="M17" s="28">
        <f t="shared" si="9"/>
        <v>62.5</v>
      </c>
      <c r="N17" s="28">
        <f t="shared" si="9"/>
        <v>31.25</v>
      </c>
      <c r="O17" s="28">
        <f t="shared" si="9"/>
        <v>15.625</v>
      </c>
      <c r="P17" s="28">
        <f t="shared" si="9"/>
        <v>7.8125</v>
      </c>
    </row>
    <row r="18" spans="1:16" x14ac:dyDescent="0.25">
      <c r="A18" s="110">
        <v>13</v>
      </c>
      <c r="B18" s="27" t="s">
        <v>33</v>
      </c>
      <c r="C18" s="112" t="s">
        <v>272</v>
      </c>
      <c r="D18" s="112">
        <v>32768</v>
      </c>
      <c r="E18" s="112" t="s">
        <v>303</v>
      </c>
      <c r="F18" s="28"/>
      <c r="G18" s="28"/>
      <c r="H18" s="28"/>
      <c r="I18" s="28"/>
      <c r="J18" s="28"/>
    </row>
    <row r="19" spans="1:16" x14ac:dyDescent="0.25">
      <c r="A19" s="110">
        <v>14</v>
      </c>
      <c r="B19" s="27" t="s">
        <v>34</v>
      </c>
      <c r="C19" s="112" t="s">
        <v>272</v>
      </c>
      <c r="D19" s="112">
        <v>32768</v>
      </c>
      <c r="E19" s="112" t="s">
        <v>303</v>
      </c>
      <c r="F19" s="28"/>
      <c r="G19" s="28"/>
      <c r="H19" s="28"/>
      <c r="I19" s="28"/>
      <c r="J19" s="28"/>
    </row>
    <row r="20" spans="1:16" x14ac:dyDescent="0.25">
      <c r="A20" s="110">
        <v>15</v>
      </c>
      <c r="B20" s="27" t="s">
        <v>35</v>
      </c>
      <c r="C20" s="112" t="s">
        <v>272</v>
      </c>
      <c r="D20" s="112">
        <v>32768</v>
      </c>
      <c r="E20" s="112" t="s">
        <v>303</v>
      </c>
      <c r="F20" s="28"/>
      <c r="G20" s="28"/>
      <c r="H20" s="28"/>
      <c r="I20" s="28"/>
      <c r="J20" s="28"/>
    </row>
    <row r="21" spans="1:16" x14ac:dyDescent="0.25">
      <c r="A21" s="110">
        <v>16</v>
      </c>
      <c r="B21" s="27" t="s">
        <v>36</v>
      </c>
      <c r="C21" s="27" t="s">
        <v>301</v>
      </c>
      <c r="D21" s="27">
        <v>32</v>
      </c>
      <c r="E21" s="112" t="s">
        <v>303</v>
      </c>
      <c r="F21" s="28"/>
      <c r="G21" s="28"/>
      <c r="H21" s="28"/>
      <c r="I21" s="28"/>
      <c r="J21" s="28"/>
    </row>
    <row r="22" spans="1:16" x14ac:dyDescent="0.25">
      <c r="A22" s="110">
        <v>17</v>
      </c>
      <c r="B22" s="27" t="s">
        <v>37</v>
      </c>
      <c r="C22" s="27" t="s">
        <v>301</v>
      </c>
      <c r="D22" s="27">
        <v>32</v>
      </c>
      <c r="E22" s="112" t="s">
        <v>303</v>
      </c>
      <c r="F22" s="28"/>
      <c r="G22" s="28"/>
      <c r="H22" s="28"/>
      <c r="I22" s="28"/>
      <c r="J22" s="28"/>
    </row>
    <row r="23" spans="1:16" x14ac:dyDescent="0.25">
      <c r="A23" s="110">
        <v>18</v>
      </c>
      <c r="B23" s="27" t="s">
        <v>38</v>
      </c>
      <c r="C23" s="27" t="s">
        <v>301</v>
      </c>
      <c r="D23" s="27">
        <v>32</v>
      </c>
      <c r="E23" s="112" t="s">
        <v>303</v>
      </c>
      <c r="F23" s="28"/>
      <c r="G23" s="28"/>
      <c r="H23" s="28"/>
      <c r="I23" s="28"/>
      <c r="J23" s="28"/>
    </row>
    <row r="24" spans="1:16" x14ac:dyDescent="0.25">
      <c r="A24" s="110">
        <v>19</v>
      </c>
      <c r="B24" s="27" t="s">
        <v>39</v>
      </c>
      <c r="C24" s="27" t="s">
        <v>301</v>
      </c>
      <c r="D24" s="27">
        <v>64</v>
      </c>
      <c r="E24" s="112" t="s">
        <v>303</v>
      </c>
      <c r="F24" s="28"/>
      <c r="G24" s="28"/>
      <c r="H24" s="28"/>
      <c r="I24" s="28"/>
      <c r="J24" s="28"/>
    </row>
    <row r="25" spans="1:16" x14ac:dyDescent="0.25">
      <c r="A25" s="110">
        <v>20</v>
      </c>
      <c r="B25" s="27" t="s">
        <v>40</v>
      </c>
      <c r="C25" s="27" t="s">
        <v>301</v>
      </c>
      <c r="D25" s="27">
        <v>64</v>
      </c>
      <c r="E25" s="112" t="s">
        <v>303</v>
      </c>
      <c r="F25" s="28"/>
      <c r="G25" s="28"/>
      <c r="H25" s="28"/>
      <c r="I25" s="28"/>
      <c r="J25" s="28"/>
    </row>
    <row r="26" spans="1:16" x14ac:dyDescent="0.25">
      <c r="A26" s="110">
        <v>21</v>
      </c>
      <c r="B26" s="27" t="s">
        <v>41</v>
      </c>
      <c r="C26" s="27" t="s">
        <v>301</v>
      </c>
      <c r="D26" s="27">
        <v>64</v>
      </c>
      <c r="E26" s="112" t="s">
        <v>303</v>
      </c>
      <c r="F26" s="28"/>
      <c r="G26" s="28"/>
      <c r="H26" s="28"/>
      <c r="I26" s="28"/>
      <c r="J26" s="28"/>
    </row>
    <row r="27" spans="1:16" x14ac:dyDescent="0.25">
      <c r="A27" s="110">
        <v>22</v>
      </c>
      <c r="B27" s="27" t="s">
        <v>42</v>
      </c>
      <c r="C27" s="27" t="s">
        <v>102</v>
      </c>
      <c r="D27" s="27">
        <v>25600</v>
      </c>
      <c r="E27" s="28">
        <f>$D27/E4</f>
        <v>5120</v>
      </c>
      <c r="F27" s="28">
        <f t="shared" ref="F27:P27" si="10">$D27/F4</f>
        <v>2560</v>
      </c>
      <c r="G27" s="28">
        <f t="shared" si="10"/>
        <v>1024</v>
      </c>
      <c r="H27" s="28">
        <f t="shared" si="10"/>
        <v>512</v>
      </c>
      <c r="I27" s="28">
        <f t="shared" si="10"/>
        <v>256</v>
      </c>
      <c r="J27" s="28">
        <f t="shared" si="10"/>
        <v>128</v>
      </c>
      <c r="K27" s="28">
        <f t="shared" si="10"/>
        <v>64</v>
      </c>
      <c r="L27" s="28">
        <f t="shared" si="10"/>
        <v>32</v>
      </c>
      <c r="M27" s="28">
        <f t="shared" si="10"/>
        <v>16</v>
      </c>
      <c r="N27" s="28">
        <f t="shared" si="10"/>
        <v>8</v>
      </c>
      <c r="O27" s="28">
        <f t="shared" si="10"/>
        <v>4</v>
      </c>
      <c r="P27" s="28">
        <f t="shared" si="10"/>
        <v>2</v>
      </c>
    </row>
    <row r="28" spans="1:16" x14ac:dyDescent="0.25">
      <c r="A28" s="110">
        <v>23</v>
      </c>
      <c r="B28" s="27" t="s">
        <v>43</v>
      </c>
      <c r="C28" s="27" t="s">
        <v>102</v>
      </c>
      <c r="D28" s="27">
        <v>25600</v>
      </c>
      <c r="E28" s="28">
        <f>$D28/E4</f>
        <v>5120</v>
      </c>
      <c r="F28" s="28">
        <f t="shared" ref="F28:P28" si="11">$D28/F4</f>
        <v>2560</v>
      </c>
      <c r="G28" s="28">
        <f t="shared" si="11"/>
        <v>1024</v>
      </c>
      <c r="H28" s="28">
        <f t="shared" si="11"/>
        <v>512</v>
      </c>
      <c r="I28" s="28">
        <f t="shared" si="11"/>
        <v>256</v>
      </c>
      <c r="J28" s="28">
        <f t="shared" si="11"/>
        <v>128</v>
      </c>
      <c r="K28" s="28">
        <f t="shared" si="11"/>
        <v>64</v>
      </c>
      <c r="L28" s="28">
        <f t="shared" si="11"/>
        <v>32</v>
      </c>
      <c r="M28" s="28">
        <f t="shared" si="11"/>
        <v>16</v>
      </c>
      <c r="N28" s="28">
        <f t="shared" si="11"/>
        <v>8</v>
      </c>
      <c r="O28" s="28">
        <f t="shared" si="11"/>
        <v>4</v>
      </c>
      <c r="P28" s="28">
        <f t="shared" si="11"/>
        <v>2</v>
      </c>
    </row>
    <row r="29" spans="1:16" x14ac:dyDescent="0.25">
      <c r="A29" s="110">
        <v>24</v>
      </c>
      <c r="B29" s="27" t="s">
        <v>44</v>
      </c>
      <c r="C29" s="27" t="s">
        <v>102</v>
      </c>
      <c r="D29" s="27">
        <v>25600</v>
      </c>
      <c r="E29" s="28">
        <f>$D29/E4</f>
        <v>5120</v>
      </c>
      <c r="F29" s="28">
        <f t="shared" ref="F29:P29" si="12">$D29/F4</f>
        <v>2560</v>
      </c>
      <c r="G29" s="28">
        <f t="shared" si="12"/>
        <v>1024</v>
      </c>
      <c r="H29" s="28">
        <f t="shared" si="12"/>
        <v>512</v>
      </c>
      <c r="I29" s="28">
        <f t="shared" si="12"/>
        <v>256</v>
      </c>
      <c r="J29" s="28">
        <f t="shared" si="12"/>
        <v>128</v>
      </c>
      <c r="K29" s="28">
        <f t="shared" si="12"/>
        <v>64</v>
      </c>
      <c r="L29" s="28">
        <f t="shared" si="12"/>
        <v>32</v>
      </c>
      <c r="M29" s="28">
        <f t="shared" si="12"/>
        <v>16</v>
      </c>
      <c r="N29" s="28">
        <f t="shared" si="12"/>
        <v>8</v>
      </c>
      <c r="O29" s="28">
        <f t="shared" si="12"/>
        <v>4</v>
      </c>
      <c r="P29" s="28">
        <f t="shared" si="12"/>
        <v>2</v>
      </c>
    </row>
    <row r="30" spans="1:16" x14ac:dyDescent="0.25">
      <c r="A30" s="110">
        <v>25</v>
      </c>
      <c r="B30" s="111" t="s">
        <v>121</v>
      </c>
      <c r="C30" s="27" t="s">
        <v>14</v>
      </c>
      <c r="D30" s="27">
        <v>25000</v>
      </c>
      <c r="E30" s="28">
        <f>$D30/E4</f>
        <v>5000</v>
      </c>
      <c r="F30" s="28">
        <f t="shared" ref="F30:P30" si="13">$D30/F4</f>
        <v>2500</v>
      </c>
      <c r="G30" s="28">
        <f t="shared" si="13"/>
        <v>1000</v>
      </c>
      <c r="H30" s="28">
        <f t="shared" si="13"/>
        <v>500</v>
      </c>
      <c r="I30" s="28">
        <f t="shared" si="13"/>
        <v>250</v>
      </c>
      <c r="J30" s="28">
        <f t="shared" si="13"/>
        <v>125</v>
      </c>
      <c r="K30" s="28">
        <f t="shared" si="13"/>
        <v>62.5</v>
      </c>
      <c r="L30" s="28">
        <f t="shared" si="13"/>
        <v>31.25</v>
      </c>
      <c r="M30" s="28">
        <f t="shared" si="13"/>
        <v>15.625</v>
      </c>
      <c r="N30" s="28">
        <f t="shared" si="13"/>
        <v>7.8125</v>
      </c>
      <c r="O30" s="28">
        <f t="shared" si="13"/>
        <v>3.90625</v>
      </c>
      <c r="P30" s="28">
        <f t="shared" si="13"/>
        <v>1.953125</v>
      </c>
    </row>
    <row r="31" spans="1:16" x14ac:dyDescent="0.25">
      <c r="A31" s="110">
        <v>26</v>
      </c>
      <c r="B31" s="111" t="s">
        <v>122</v>
      </c>
      <c r="C31" s="27" t="s">
        <v>14</v>
      </c>
      <c r="D31" s="27">
        <v>25000</v>
      </c>
      <c r="E31" s="28">
        <f>$D31/E4</f>
        <v>5000</v>
      </c>
      <c r="F31" s="28">
        <f t="shared" ref="F31:P31" si="14">$D31/F4</f>
        <v>2500</v>
      </c>
      <c r="G31" s="28">
        <f t="shared" si="14"/>
        <v>1000</v>
      </c>
      <c r="H31" s="28">
        <f t="shared" si="14"/>
        <v>500</v>
      </c>
      <c r="I31" s="28">
        <f t="shared" si="14"/>
        <v>250</v>
      </c>
      <c r="J31" s="28">
        <f t="shared" si="14"/>
        <v>125</v>
      </c>
      <c r="K31" s="28">
        <f t="shared" si="14"/>
        <v>62.5</v>
      </c>
      <c r="L31" s="28">
        <f t="shared" si="14"/>
        <v>31.25</v>
      </c>
      <c r="M31" s="28">
        <f t="shared" si="14"/>
        <v>15.625</v>
      </c>
      <c r="N31" s="28">
        <f t="shared" si="14"/>
        <v>7.8125</v>
      </c>
      <c r="O31" s="28">
        <f t="shared" si="14"/>
        <v>3.90625</v>
      </c>
      <c r="P31" s="28">
        <f t="shared" si="14"/>
        <v>1.953125</v>
      </c>
    </row>
    <row r="32" spans="1:16" ht="14.45" x14ac:dyDescent="0.3">
      <c r="A32" s="110">
        <v>27</v>
      </c>
      <c r="B32" s="111" t="s">
        <v>123</v>
      </c>
      <c r="C32" s="27" t="s">
        <v>14</v>
      </c>
      <c r="D32" s="27">
        <v>25000</v>
      </c>
      <c r="E32" s="28">
        <f>$D32/E4</f>
        <v>5000</v>
      </c>
      <c r="F32" s="28">
        <f t="shared" ref="F32:P32" si="15">$D32/F4</f>
        <v>2500</v>
      </c>
      <c r="G32" s="28">
        <f t="shared" si="15"/>
        <v>1000</v>
      </c>
      <c r="H32" s="28">
        <f t="shared" si="15"/>
        <v>500</v>
      </c>
      <c r="I32" s="28">
        <f t="shared" si="15"/>
        <v>250</v>
      </c>
      <c r="J32" s="28">
        <f t="shared" si="15"/>
        <v>125</v>
      </c>
      <c r="K32" s="28">
        <f t="shared" si="15"/>
        <v>62.5</v>
      </c>
      <c r="L32" s="28">
        <f t="shared" si="15"/>
        <v>31.25</v>
      </c>
      <c r="M32" s="28">
        <f t="shared" si="15"/>
        <v>15.625</v>
      </c>
      <c r="N32" s="28">
        <f t="shared" si="15"/>
        <v>7.8125</v>
      </c>
      <c r="O32" s="28">
        <f t="shared" si="15"/>
        <v>3.90625</v>
      </c>
      <c r="P32" s="28">
        <f t="shared" si="15"/>
        <v>1.953125</v>
      </c>
    </row>
    <row r="34" spans="4:4" ht="14.45" x14ac:dyDescent="0.3">
      <c r="D34" t="s">
        <v>522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485"/>
  <sheetViews>
    <sheetView tabSelected="1" zoomScaleNormal="100" workbookViewId="0">
      <pane ySplit="1" topLeftCell="A2" activePane="bottomLeft" state="frozen"/>
      <selection pane="bottomLeft" activeCell="D85" sqref="D85"/>
    </sheetView>
  </sheetViews>
  <sheetFormatPr defaultRowHeight="15" outlineLevelRow="3" outlineLevelCol="1" x14ac:dyDescent="0.25"/>
  <cols>
    <col min="1" max="1" width="10" style="97" customWidth="1"/>
    <col min="2" max="2" width="3.140625" customWidth="1"/>
    <col min="3" max="3" width="3" customWidth="1"/>
    <col min="4" max="4" width="45.7109375" customWidth="1"/>
    <col min="5" max="5" width="19.85546875" customWidth="1"/>
    <col min="6" max="6" width="28.7109375" customWidth="1"/>
    <col min="7" max="7" width="7.7109375" customWidth="1"/>
    <col min="8" max="8" width="18" style="205" customWidth="1"/>
    <col min="9" max="9" width="5" customWidth="1"/>
    <col min="10" max="10" width="6.140625" customWidth="1"/>
    <col min="11" max="11" width="3.140625" style="129" customWidth="1"/>
    <col min="12" max="12" width="5.85546875" customWidth="1" outlineLevel="1"/>
    <col min="13" max="13" width="6" customWidth="1" outlineLevel="1"/>
    <col min="14" max="15" width="6.28515625" customWidth="1" outlineLevel="1"/>
    <col min="16" max="16" width="10.42578125" style="205" customWidth="1" outlineLevel="1"/>
    <col min="17" max="17" width="27.85546875" style="205" customWidth="1"/>
  </cols>
  <sheetData>
    <row r="1" spans="1:18" s="13" customFormat="1" ht="57" customHeight="1" thickBot="1" x14ac:dyDescent="0.3">
      <c r="A1" s="119" t="s">
        <v>134</v>
      </c>
      <c r="B1" s="120" t="s">
        <v>526</v>
      </c>
      <c r="C1" s="120" t="s">
        <v>527</v>
      </c>
      <c r="D1" s="211" t="s">
        <v>4</v>
      </c>
      <c r="E1" s="212"/>
      <c r="F1" s="213"/>
      <c r="G1" s="121" t="s">
        <v>2</v>
      </c>
      <c r="H1" s="121" t="s">
        <v>3</v>
      </c>
      <c r="I1" s="121" t="s">
        <v>0</v>
      </c>
      <c r="J1" s="121" t="s">
        <v>1</v>
      </c>
      <c r="K1" s="137" t="s">
        <v>305</v>
      </c>
      <c r="L1" s="7" t="s">
        <v>86</v>
      </c>
      <c r="M1" s="7" t="s">
        <v>85</v>
      </c>
      <c r="N1" s="6" t="s">
        <v>310</v>
      </c>
      <c r="O1" s="7" t="s">
        <v>308</v>
      </c>
      <c r="P1" s="122" t="s">
        <v>309</v>
      </c>
      <c r="Q1" s="36"/>
      <c r="R1" s="12"/>
    </row>
    <row r="2" spans="1:18" s="23" customFormat="1" ht="14.25" customHeight="1" thickBot="1" x14ac:dyDescent="0.35">
      <c r="A2" s="95" t="s">
        <v>528</v>
      </c>
      <c r="B2" s="24"/>
      <c r="C2" s="24"/>
      <c r="D2" s="149"/>
      <c r="E2" s="104" t="s">
        <v>381</v>
      </c>
      <c r="F2" s="24"/>
      <c r="G2" s="24"/>
      <c r="H2" s="24"/>
      <c r="I2" s="24"/>
      <c r="J2" s="24"/>
      <c r="K2" s="123"/>
      <c r="L2" s="145">
        <v>1</v>
      </c>
      <c r="M2" s="22">
        <f>M3+M45</f>
        <v>109</v>
      </c>
      <c r="N2" s="24"/>
      <c r="O2" s="24"/>
      <c r="P2" s="24"/>
    </row>
    <row r="3" spans="1:18" s="23" customFormat="1" ht="14.25" customHeight="1" outlineLevel="1" collapsed="1" thickBot="1" x14ac:dyDescent="0.35">
      <c r="A3" s="41" t="s">
        <v>449</v>
      </c>
      <c r="B3" s="24"/>
      <c r="C3" s="24"/>
      <c r="D3" s="104"/>
      <c r="E3" s="104"/>
      <c r="F3" s="24"/>
      <c r="G3" s="24"/>
      <c r="H3" s="24"/>
      <c r="I3" s="24"/>
      <c r="J3" s="24"/>
      <c r="K3" s="123"/>
      <c r="L3" s="105">
        <f>L2</f>
        <v>1</v>
      </c>
      <c r="M3" s="22">
        <f>SUM(M4:M43)</f>
        <v>39</v>
      </c>
      <c r="N3" s="24"/>
      <c r="O3" s="24"/>
      <c r="P3" s="24"/>
      <c r="Q3" s="33"/>
    </row>
    <row r="4" spans="1:18" s="33" customFormat="1" ht="16.5" hidden="1" customHeight="1" outlineLevel="2" thickBot="1" x14ac:dyDescent="0.3">
      <c r="A4" s="214" t="s">
        <v>462</v>
      </c>
      <c r="B4" s="2"/>
      <c r="C4" s="2"/>
      <c r="D4" s="191" t="s">
        <v>288</v>
      </c>
      <c r="E4" s="216" t="s">
        <v>306</v>
      </c>
      <c r="F4" s="217"/>
      <c r="G4" s="220" t="s">
        <v>8</v>
      </c>
      <c r="H4" s="16" t="s">
        <v>116</v>
      </c>
      <c r="I4" s="222" t="s">
        <v>0</v>
      </c>
      <c r="J4" s="220" t="s">
        <v>1</v>
      </c>
      <c r="K4" s="124"/>
      <c r="L4" s="191">
        <f>L3</f>
        <v>1</v>
      </c>
      <c r="M4" s="194">
        <v>1</v>
      </c>
      <c r="N4" s="220" t="s">
        <v>7</v>
      </c>
      <c r="O4" s="187" t="s">
        <v>63</v>
      </c>
      <c r="P4" s="226" t="s">
        <v>312</v>
      </c>
      <c r="Q4" s="97"/>
    </row>
    <row r="5" spans="1:18" s="33" customFormat="1" ht="15.75" hidden="1" customHeight="1" outlineLevel="2" thickBot="1" x14ac:dyDescent="0.3">
      <c r="A5" s="215"/>
      <c r="B5" s="4"/>
      <c r="C5" s="4"/>
      <c r="D5" s="196" t="s">
        <v>466</v>
      </c>
      <c r="E5" s="218"/>
      <c r="F5" s="219"/>
      <c r="G5" s="221"/>
      <c r="H5" s="196" t="s">
        <v>10</v>
      </c>
      <c r="I5" s="223"/>
      <c r="J5" s="221"/>
      <c r="K5" s="124"/>
      <c r="L5" s="196">
        <f>L4+M4</f>
        <v>2</v>
      </c>
      <c r="M5" s="194">
        <v>1</v>
      </c>
      <c r="N5" s="221"/>
      <c r="O5" s="187" t="s">
        <v>62</v>
      </c>
      <c r="P5" s="227"/>
    </row>
    <row r="6" spans="1:18" s="33" customFormat="1" ht="17.25" hidden="1" customHeight="1" outlineLevel="2" thickBot="1" x14ac:dyDescent="0.3">
      <c r="A6" s="215"/>
      <c r="B6" s="4"/>
      <c r="C6" s="4"/>
      <c r="D6" s="224" t="s">
        <v>17</v>
      </c>
      <c r="E6" s="225"/>
      <c r="F6" s="117"/>
      <c r="G6" s="196" t="s">
        <v>14</v>
      </c>
      <c r="H6" s="196" t="s">
        <v>16</v>
      </c>
      <c r="I6" s="5" t="s">
        <v>6</v>
      </c>
      <c r="J6" s="196"/>
      <c r="K6" s="124"/>
      <c r="L6" s="196">
        <f t="shared" ref="L6:L32" si="0">L5+M5</f>
        <v>3</v>
      </c>
      <c r="M6" s="194">
        <v>1</v>
      </c>
      <c r="N6" s="196" t="s">
        <v>13</v>
      </c>
      <c r="O6" s="196"/>
      <c r="P6" s="227"/>
      <c r="Q6" s="37"/>
    </row>
    <row r="7" spans="1:18" s="33" customFormat="1" ht="15" hidden="1" customHeight="1" outlineLevel="2" thickBot="1" x14ac:dyDescent="0.3">
      <c r="A7" s="215"/>
      <c r="B7" s="4"/>
      <c r="C7" s="4"/>
      <c r="D7" s="224" t="s">
        <v>19</v>
      </c>
      <c r="E7" s="225"/>
      <c r="F7" s="117"/>
      <c r="G7" s="196" t="s">
        <v>18</v>
      </c>
      <c r="H7" s="196" t="s">
        <v>16</v>
      </c>
      <c r="I7" s="5" t="s">
        <v>6</v>
      </c>
      <c r="J7" s="196"/>
      <c r="K7" s="124"/>
      <c r="L7" s="196">
        <f t="shared" si="0"/>
        <v>4</v>
      </c>
      <c r="M7" s="194">
        <v>1</v>
      </c>
      <c r="N7" s="196" t="s">
        <v>13</v>
      </c>
      <c r="O7" s="196"/>
      <c r="P7" s="227"/>
      <c r="Q7" s="37"/>
    </row>
    <row r="8" spans="1:18" s="33" customFormat="1" ht="18" hidden="1" customHeight="1" outlineLevel="2" thickBot="1" x14ac:dyDescent="0.3">
      <c r="A8" s="215"/>
      <c r="B8" s="4"/>
      <c r="C8" s="4"/>
      <c r="D8" s="224" t="s">
        <v>21</v>
      </c>
      <c r="E8" s="225"/>
      <c r="F8" s="117"/>
      <c r="G8" s="196" t="s">
        <v>20</v>
      </c>
      <c r="H8" s="196" t="s">
        <v>16</v>
      </c>
      <c r="I8" s="5" t="s">
        <v>6</v>
      </c>
      <c r="J8" s="196"/>
      <c r="K8" s="124"/>
      <c r="L8" s="196">
        <f t="shared" si="0"/>
        <v>5</v>
      </c>
      <c r="M8" s="194">
        <v>1</v>
      </c>
      <c r="N8" s="196" t="s">
        <v>13</v>
      </c>
      <c r="O8" s="196"/>
      <c r="P8" s="227"/>
      <c r="Q8" s="37"/>
    </row>
    <row r="9" spans="1:18" s="33" customFormat="1" ht="16.5" hidden="1" customHeight="1" outlineLevel="2" thickBot="1" x14ac:dyDescent="0.3">
      <c r="A9" s="215"/>
      <c r="B9" s="4"/>
      <c r="C9" s="4"/>
      <c r="D9" s="224" t="s">
        <v>24</v>
      </c>
      <c r="E9" s="225"/>
      <c r="F9" s="117"/>
      <c r="G9" s="196" t="s">
        <v>22</v>
      </c>
      <c r="H9" s="196" t="s">
        <v>117</v>
      </c>
      <c r="I9" s="5" t="s">
        <v>6</v>
      </c>
      <c r="J9" s="196"/>
      <c r="K9" s="124"/>
      <c r="L9" s="196">
        <f t="shared" si="0"/>
        <v>6</v>
      </c>
      <c r="M9" s="194">
        <v>1</v>
      </c>
      <c r="N9" s="196" t="s">
        <v>13</v>
      </c>
      <c r="O9" s="196"/>
      <c r="P9" s="227"/>
      <c r="Q9" s="37"/>
    </row>
    <row r="10" spans="1:18" s="33" customFormat="1" ht="15.75" hidden="1" customHeight="1" outlineLevel="2" thickBot="1" x14ac:dyDescent="0.3">
      <c r="A10" s="215"/>
      <c r="B10" s="4"/>
      <c r="C10" s="4"/>
      <c r="D10" s="224" t="s">
        <v>118</v>
      </c>
      <c r="E10" s="225"/>
      <c r="F10" s="117"/>
      <c r="G10" s="196" t="s">
        <v>25</v>
      </c>
      <c r="H10" s="196" t="s">
        <v>16</v>
      </c>
      <c r="I10" s="5" t="s">
        <v>6</v>
      </c>
      <c r="J10" s="196"/>
      <c r="K10" s="124"/>
      <c r="L10" s="196">
        <f t="shared" si="0"/>
        <v>7</v>
      </c>
      <c r="M10" s="194">
        <v>1</v>
      </c>
      <c r="N10" s="196" t="s">
        <v>13</v>
      </c>
      <c r="O10" s="196"/>
      <c r="P10" s="227"/>
      <c r="Q10" s="37"/>
    </row>
    <row r="11" spans="1:18" s="33" customFormat="1" ht="15.75" hidden="1" customHeight="1" outlineLevel="2" thickBot="1" x14ac:dyDescent="0.3">
      <c r="A11" s="215"/>
      <c r="B11" s="4"/>
      <c r="C11" s="4"/>
      <c r="D11" s="224" t="s">
        <v>119</v>
      </c>
      <c r="E11" s="225"/>
      <c r="F11" s="117"/>
      <c r="G11" s="196" t="s">
        <v>25</v>
      </c>
      <c r="H11" s="196" t="s">
        <v>16</v>
      </c>
      <c r="I11" s="5" t="s">
        <v>6</v>
      </c>
      <c r="J11" s="196"/>
      <c r="K11" s="124"/>
      <c r="L11" s="196">
        <f t="shared" si="0"/>
        <v>8</v>
      </c>
      <c r="M11" s="194">
        <v>1</v>
      </c>
      <c r="N11" s="196" t="s">
        <v>13</v>
      </c>
      <c r="O11" s="196"/>
      <c r="P11" s="227"/>
      <c r="Q11" s="37"/>
    </row>
    <row r="12" spans="1:18" s="33" customFormat="1" ht="15.75" hidden="1" customHeight="1" outlineLevel="2" thickBot="1" x14ac:dyDescent="0.3">
      <c r="A12" s="215"/>
      <c r="B12" s="4"/>
      <c r="C12" s="4"/>
      <c r="D12" s="224" t="s">
        <v>120</v>
      </c>
      <c r="E12" s="225"/>
      <c r="F12" s="117"/>
      <c r="G12" s="196" t="s">
        <v>27</v>
      </c>
      <c r="H12" s="196" t="s">
        <v>16</v>
      </c>
      <c r="I12" s="5" t="s">
        <v>6</v>
      </c>
      <c r="J12" s="196"/>
      <c r="K12" s="124"/>
      <c r="L12" s="196">
        <f t="shared" si="0"/>
        <v>9</v>
      </c>
      <c r="M12" s="194">
        <v>1</v>
      </c>
      <c r="N12" s="196" t="s">
        <v>13</v>
      </c>
      <c r="O12" s="196"/>
      <c r="P12" s="227"/>
      <c r="Q12" s="37"/>
    </row>
    <row r="13" spans="1:18" s="33" customFormat="1" ht="15.75" hidden="1" customHeight="1" outlineLevel="2" thickBot="1" x14ac:dyDescent="0.3">
      <c r="A13" s="215"/>
      <c r="B13" s="4"/>
      <c r="C13" s="4"/>
      <c r="D13" s="224" t="s">
        <v>30</v>
      </c>
      <c r="E13" s="225"/>
      <c r="F13" s="117"/>
      <c r="G13" s="196" t="s">
        <v>14</v>
      </c>
      <c r="H13" s="196" t="s">
        <v>16</v>
      </c>
      <c r="I13" s="5" t="s">
        <v>6</v>
      </c>
      <c r="J13" s="196"/>
      <c r="K13" s="124"/>
      <c r="L13" s="196">
        <f t="shared" si="0"/>
        <v>10</v>
      </c>
      <c r="M13" s="194">
        <v>1</v>
      </c>
      <c r="N13" s="196" t="s">
        <v>13</v>
      </c>
      <c r="O13" s="196"/>
      <c r="P13" s="227"/>
      <c r="Q13" s="37"/>
    </row>
    <row r="14" spans="1:18" s="33" customFormat="1" ht="15.75" hidden="1" customHeight="1" outlineLevel="2" thickBot="1" x14ac:dyDescent="0.3">
      <c r="A14" s="215"/>
      <c r="B14" s="4"/>
      <c r="C14" s="4"/>
      <c r="D14" s="224" t="s">
        <v>31</v>
      </c>
      <c r="E14" s="225"/>
      <c r="F14" s="117"/>
      <c r="G14" s="196" t="s">
        <v>14</v>
      </c>
      <c r="H14" s="196" t="s">
        <v>16</v>
      </c>
      <c r="I14" s="5" t="s">
        <v>6</v>
      </c>
      <c r="J14" s="196"/>
      <c r="K14" s="124"/>
      <c r="L14" s="196">
        <f t="shared" si="0"/>
        <v>11</v>
      </c>
      <c r="M14" s="194">
        <v>1</v>
      </c>
      <c r="N14" s="196" t="s">
        <v>13</v>
      </c>
      <c r="O14" s="196"/>
      <c r="P14" s="227"/>
      <c r="Q14" s="37"/>
    </row>
    <row r="15" spans="1:18" s="33" customFormat="1" ht="15.75" hidden="1" customHeight="1" outlineLevel="2" thickBot="1" x14ac:dyDescent="0.3">
      <c r="A15" s="215"/>
      <c r="B15" s="4"/>
      <c r="C15" s="4"/>
      <c r="D15" s="224" t="s">
        <v>32</v>
      </c>
      <c r="E15" s="225"/>
      <c r="F15" s="117"/>
      <c r="G15" s="196" t="s">
        <v>14</v>
      </c>
      <c r="H15" s="196" t="s">
        <v>16</v>
      </c>
      <c r="I15" s="5" t="s">
        <v>6</v>
      </c>
      <c r="J15" s="196"/>
      <c r="K15" s="124"/>
      <c r="L15" s="196">
        <f t="shared" si="0"/>
        <v>12</v>
      </c>
      <c r="M15" s="194">
        <v>1</v>
      </c>
      <c r="N15" s="196" t="s">
        <v>13</v>
      </c>
      <c r="O15" s="196"/>
      <c r="P15" s="227"/>
      <c r="Q15" s="37"/>
    </row>
    <row r="16" spans="1:18" s="33" customFormat="1" ht="16.5" hidden="1" customHeight="1" outlineLevel="2" thickBot="1" x14ac:dyDescent="0.3">
      <c r="A16" s="215"/>
      <c r="B16" s="4"/>
      <c r="C16" s="4"/>
      <c r="D16" s="224" t="s">
        <v>33</v>
      </c>
      <c r="E16" s="225"/>
      <c r="F16" s="117"/>
      <c r="G16" s="196" t="s">
        <v>22</v>
      </c>
      <c r="H16" s="196" t="s">
        <v>117</v>
      </c>
      <c r="I16" s="5" t="s">
        <v>6</v>
      </c>
      <c r="J16" s="196"/>
      <c r="K16" s="124"/>
      <c r="L16" s="196">
        <f t="shared" si="0"/>
        <v>13</v>
      </c>
      <c r="M16" s="194">
        <v>1</v>
      </c>
      <c r="N16" s="196" t="s">
        <v>13</v>
      </c>
      <c r="O16" s="196"/>
      <c r="P16" s="227"/>
      <c r="Q16" s="37"/>
    </row>
    <row r="17" spans="1:17" s="33" customFormat="1" ht="17.25" hidden="1" customHeight="1" outlineLevel="2" thickBot="1" x14ac:dyDescent="0.3">
      <c r="A17" s="215"/>
      <c r="B17" s="4"/>
      <c r="C17" s="4"/>
      <c r="D17" s="224" t="s">
        <v>34</v>
      </c>
      <c r="E17" s="225"/>
      <c r="F17" s="117"/>
      <c r="G17" s="196" t="s">
        <v>22</v>
      </c>
      <c r="H17" s="196" t="s">
        <v>117</v>
      </c>
      <c r="I17" s="5" t="s">
        <v>6</v>
      </c>
      <c r="J17" s="196"/>
      <c r="K17" s="124"/>
      <c r="L17" s="196">
        <f t="shared" si="0"/>
        <v>14</v>
      </c>
      <c r="M17" s="194">
        <v>1</v>
      </c>
      <c r="N17" s="196" t="s">
        <v>13</v>
      </c>
      <c r="O17" s="196"/>
      <c r="P17" s="227"/>
      <c r="Q17" s="37"/>
    </row>
    <row r="18" spans="1:17" s="33" customFormat="1" ht="15.75" hidden="1" customHeight="1" outlineLevel="2" thickBot="1" x14ac:dyDescent="0.3">
      <c r="A18" s="215"/>
      <c r="B18" s="4"/>
      <c r="C18" s="4"/>
      <c r="D18" s="224" t="s">
        <v>35</v>
      </c>
      <c r="E18" s="225"/>
      <c r="F18" s="117"/>
      <c r="G18" s="196" t="s">
        <v>22</v>
      </c>
      <c r="H18" s="196" t="s">
        <v>117</v>
      </c>
      <c r="I18" s="5" t="s">
        <v>6</v>
      </c>
      <c r="J18" s="196"/>
      <c r="K18" s="124"/>
      <c r="L18" s="196">
        <f t="shared" si="0"/>
        <v>15</v>
      </c>
      <c r="M18" s="194">
        <v>1</v>
      </c>
      <c r="N18" s="196" t="s">
        <v>13</v>
      </c>
      <c r="O18" s="196"/>
      <c r="P18" s="227"/>
      <c r="Q18" s="37"/>
    </row>
    <row r="19" spans="1:17" s="33" customFormat="1" ht="15.75" hidden="1" customHeight="1" outlineLevel="2" thickBot="1" x14ac:dyDescent="0.3">
      <c r="A19" s="215"/>
      <c r="B19" s="4"/>
      <c r="C19" s="4"/>
      <c r="D19" s="224" t="s">
        <v>36</v>
      </c>
      <c r="E19" s="225"/>
      <c r="F19" s="117"/>
      <c r="G19" s="196" t="s">
        <v>25</v>
      </c>
      <c r="H19" s="196" t="s">
        <v>16</v>
      </c>
      <c r="I19" s="5" t="s">
        <v>6</v>
      </c>
      <c r="J19" s="196"/>
      <c r="K19" s="124"/>
      <c r="L19" s="196">
        <f t="shared" si="0"/>
        <v>16</v>
      </c>
      <c r="M19" s="194">
        <v>1</v>
      </c>
      <c r="N19" s="196" t="s">
        <v>13</v>
      </c>
      <c r="O19" s="196"/>
      <c r="P19" s="227"/>
      <c r="Q19" s="37"/>
    </row>
    <row r="20" spans="1:17" s="33" customFormat="1" ht="15.75" hidden="1" customHeight="1" outlineLevel="2" thickBot="1" x14ac:dyDescent="0.3">
      <c r="A20" s="215"/>
      <c r="B20" s="4"/>
      <c r="C20" s="4"/>
      <c r="D20" s="224" t="s">
        <v>37</v>
      </c>
      <c r="E20" s="225"/>
      <c r="F20" s="117"/>
      <c r="G20" s="196" t="s">
        <v>25</v>
      </c>
      <c r="H20" s="196" t="s">
        <v>16</v>
      </c>
      <c r="I20" s="5" t="s">
        <v>6</v>
      </c>
      <c r="J20" s="196"/>
      <c r="K20" s="124"/>
      <c r="L20" s="196">
        <f t="shared" si="0"/>
        <v>17</v>
      </c>
      <c r="M20" s="194">
        <v>1</v>
      </c>
      <c r="N20" s="196" t="s">
        <v>13</v>
      </c>
      <c r="O20" s="196"/>
      <c r="P20" s="227"/>
      <c r="Q20" s="37"/>
    </row>
    <row r="21" spans="1:17" s="33" customFormat="1" ht="15.75" hidden="1" customHeight="1" outlineLevel="2" thickBot="1" x14ac:dyDescent="0.3">
      <c r="A21" s="215"/>
      <c r="B21" s="4"/>
      <c r="C21" s="4"/>
      <c r="D21" s="224" t="s">
        <v>38</v>
      </c>
      <c r="E21" s="225"/>
      <c r="F21" s="117"/>
      <c r="G21" s="196" t="s">
        <v>25</v>
      </c>
      <c r="H21" s="196" t="s">
        <v>16</v>
      </c>
      <c r="I21" s="5" t="s">
        <v>6</v>
      </c>
      <c r="J21" s="196"/>
      <c r="K21" s="124"/>
      <c r="L21" s="196">
        <f t="shared" si="0"/>
        <v>18</v>
      </c>
      <c r="M21" s="194">
        <v>1</v>
      </c>
      <c r="N21" s="196" t="s">
        <v>13</v>
      </c>
      <c r="O21" s="196"/>
      <c r="P21" s="227"/>
      <c r="Q21" s="37"/>
    </row>
    <row r="22" spans="1:17" s="33" customFormat="1" ht="15.75" hidden="1" customHeight="1" outlineLevel="2" thickBot="1" x14ac:dyDescent="0.3">
      <c r="A22" s="215"/>
      <c r="B22" s="4"/>
      <c r="C22" s="4"/>
      <c r="D22" s="224" t="s">
        <v>39</v>
      </c>
      <c r="E22" s="225"/>
      <c r="F22" s="117"/>
      <c r="G22" s="196" t="s">
        <v>25</v>
      </c>
      <c r="H22" s="196" t="s">
        <v>16</v>
      </c>
      <c r="I22" s="5" t="s">
        <v>6</v>
      </c>
      <c r="J22" s="196"/>
      <c r="K22" s="124"/>
      <c r="L22" s="196">
        <f t="shared" si="0"/>
        <v>19</v>
      </c>
      <c r="M22" s="194">
        <v>1</v>
      </c>
      <c r="N22" s="196" t="s">
        <v>13</v>
      </c>
      <c r="O22" s="196"/>
      <c r="P22" s="227"/>
      <c r="Q22" s="37"/>
    </row>
    <row r="23" spans="1:17" s="33" customFormat="1" ht="15.75" hidden="1" customHeight="1" outlineLevel="2" thickBot="1" x14ac:dyDescent="0.3">
      <c r="A23" s="215"/>
      <c r="B23" s="4"/>
      <c r="C23" s="4"/>
      <c r="D23" s="224" t="s">
        <v>40</v>
      </c>
      <c r="E23" s="225"/>
      <c r="F23" s="117"/>
      <c r="G23" s="196" t="s">
        <v>25</v>
      </c>
      <c r="H23" s="196" t="s">
        <v>16</v>
      </c>
      <c r="I23" s="5" t="s">
        <v>6</v>
      </c>
      <c r="J23" s="196"/>
      <c r="K23" s="124"/>
      <c r="L23" s="196">
        <f t="shared" si="0"/>
        <v>20</v>
      </c>
      <c r="M23" s="194">
        <v>1</v>
      </c>
      <c r="N23" s="196" t="s">
        <v>13</v>
      </c>
      <c r="O23" s="196"/>
      <c r="P23" s="227"/>
      <c r="Q23" s="37"/>
    </row>
    <row r="24" spans="1:17" s="33" customFormat="1" ht="15.75" hidden="1" customHeight="1" outlineLevel="2" thickBot="1" x14ac:dyDescent="0.3">
      <c r="A24" s="215"/>
      <c r="B24" s="4"/>
      <c r="C24" s="4"/>
      <c r="D24" s="224" t="s">
        <v>41</v>
      </c>
      <c r="E24" s="225"/>
      <c r="F24" s="117"/>
      <c r="G24" s="196" t="s">
        <v>25</v>
      </c>
      <c r="H24" s="196" t="s">
        <v>16</v>
      </c>
      <c r="I24" s="5" t="s">
        <v>6</v>
      </c>
      <c r="J24" s="196"/>
      <c r="K24" s="124"/>
      <c r="L24" s="196">
        <f t="shared" si="0"/>
        <v>21</v>
      </c>
      <c r="M24" s="194">
        <v>1</v>
      </c>
      <c r="N24" s="196" t="s">
        <v>13</v>
      </c>
      <c r="O24" s="196"/>
      <c r="P24" s="227"/>
      <c r="Q24" s="37"/>
    </row>
    <row r="25" spans="1:17" s="33" customFormat="1" ht="15.75" hidden="1" customHeight="1" outlineLevel="2" thickBot="1" x14ac:dyDescent="0.3">
      <c r="A25" s="215"/>
      <c r="B25" s="4"/>
      <c r="C25" s="4"/>
      <c r="D25" s="224" t="s">
        <v>42</v>
      </c>
      <c r="E25" s="225"/>
      <c r="F25" s="117"/>
      <c r="G25" s="196" t="s">
        <v>27</v>
      </c>
      <c r="H25" s="196" t="s">
        <v>16</v>
      </c>
      <c r="I25" s="5" t="s">
        <v>6</v>
      </c>
      <c r="J25" s="196"/>
      <c r="K25" s="124"/>
      <c r="L25" s="196">
        <f t="shared" si="0"/>
        <v>22</v>
      </c>
      <c r="M25" s="194">
        <v>1</v>
      </c>
      <c r="N25" s="196" t="s">
        <v>13</v>
      </c>
      <c r="O25" s="196"/>
      <c r="P25" s="227"/>
      <c r="Q25" s="37"/>
    </row>
    <row r="26" spans="1:17" s="33" customFormat="1" ht="15.75" hidden="1" customHeight="1" outlineLevel="2" thickBot="1" x14ac:dyDescent="0.3">
      <c r="A26" s="215"/>
      <c r="B26" s="4"/>
      <c r="C26" s="4"/>
      <c r="D26" s="224" t="s">
        <v>43</v>
      </c>
      <c r="E26" s="225"/>
      <c r="F26" s="117"/>
      <c r="G26" s="196" t="s">
        <v>27</v>
      </c>
      <c r="H26" s="196" t="s">
        <v>16</v>
      </c>
      <c r="I26" s="5" t="s">
        <v>6</v>
      </c>
      <c r="J26" s="196"/>
      <c r="K26" s="124"/>
      <c r="L26" s="196">
        <f t="shared" si="0"/>
        <v>23</v>
      </c>
      <c r="M26" s="194">
        <v>1</v>
      </c>
      <c r="N26" s="196" t="s">
        <v>13</v>
      </c>
      <c r="O26" s="196"/>
      <c r="P26" s="227"/>
      <c r="Q26" s="37"/>
    </row>
    <row r="27" spans="1:17" s="33" customFormat="1" ht="15.75" hidden="1" customHeight="1" outlineLevel="2" thickBot="1" x14ac:dyDescent="0.3">
      <c r="A27" s="215"/>
      <c r="B27" s="4"/>
      <c r="C27" s="4"/>
      <c r="D27" s="224" t="s">
        <v>44</v>
      </c>
      <c r="E27" s="225"/>
      <c r="F27" s="117"/>
      <c r="G27" s="196" t="s">
        <v>27</v>
      </c>
      <c r="H27" s="196" t="s">
        <v>16</v>
      </c>
      <c r="I27" s="5" t="s">
        <v>6</v>
      </c>
      <c r="J27" s="196"/>
      <c r="K27" s="124"/>
      <c r="L27" s="196">
        <f t="shared" si="0"/>
        <v>24</v>
      </c>
      <c r="M27" s="194">
        <v>1</v>
      </c>
      <c r="N27" s="196" t="s">
        <v>13</v>
      </c>
      <c r="O27" s="196"/>
      <c r="P27" s="227"/>
      <c r="Q27" s="97"/>
    </row>
    <row r="28" spans="1:17" s="33" customFormat="1" ht="16.5" hidden="1" customHeight="1" outlineLevel="2" thickBot="1" x14ac:dyDescent="0.35">
      <c r="A28" s="215"/>
      <c r="B28" s="4"/>
      <c r="C28" s="4"/>
      <c r="D28" s="229" t="s">
        <v>461</v>
      </c>
      <c r="E28" s="230"/>
      <c r="F28" s="234"/>
      <c r="G28" s="196" t="s">
        <v>14</v>
      </c>
      <c r="H28" s="196" t="s">
        <v>16</v>
      </c>
      <c r="I28" s="5" t="s">
        <v>6</v>
      </c>
      <c r="J28" s="196"/>
      <c r="K28" s="124"/>
      <c r="L28" s="196">
        <f t="shared" si="0"/>
        <v>25</v>
      </c>
      <c r="M28" s="194">
        <v>1</v>
      </c>
      <c r="N28" s="196" t="s">
        <v>13</v>
      </c>
      <c r="O28" s="196"/>
      <c r="P28" s="227"/>
      <c r="Q28" s="37"/>
    </row>
    <row r="29" spans="1:17" s="33" customFormat="1" ht="16.5" hidden="1" customHeight="1" outlineLevel="2" thickBot="1" x14ac:dyDescent="0.35">
      <c r="A29" s="215"/>
      <c r="B29" s="4"/>
      <c r="C29" s="4"/>
      <c r="D29" s="229" t="s">
        <v>452</v>
      </c>
      <c r="E29" s="230"/>
      <c r="F29" s="234"/>
      <c r="G29" s="196" t="s">
        <v>14</v>
      </c>
      <c r="H29" s="196" t="s">
        <v>16</v>
      </c>
      <c r="I29" s="5" t="s">
        <v>6</v>
      </c>
      <c r="J29" s="196" t="s">
        <v>1</v>
      </c>
      <c r="K29" s="124"/>
      <c r="L29" s="196">
        <f t="shared" si="0"/>
        <v>26</v>
      </c>
      <c r="M29" s="194">
        <v>1</v>
      </c>
      <c r="N29" s="196" t="s">
        <v>13</v>
      </c>
      <c r="O29" s="196"/>
      <c r="P29" s="227"/>
      <c r="Q29" s="37"/>
    </row>
    <row r="30" spans="1:17" s="33" customFormat="1" ht="16.5" hidden="1" customHeight="1" outlineLevel="2" thickBot="1" x14ac:dyDescent="0.35">
      <c r="A30" s="215"/>
      <c r="B30" s="4"/>
      <c r="C30" s="4"/>
      <c r="D30" s="229" t="s">
        <v>453</v>
      </c>
      <c r="E30" s="230"/>
      <c r="F30" s="234"/>
      <c r="G30" s="196" t="s">
        <v>14</v>
      </c>
      <c r="H30" s="196" t="s">
        <v>16</v>
      </c>
      <c r="I30" s="5" t="s">
        <v>6</v>
      </c>
      <c r="J30" s="196" t="s">
        <v>1</v>
      </c>
      <c r="K30" s="124"/>
      <c r="L30" s="196">
        <f t="shared" si="0"/>
        <v>27</v>
      </c>
      <c r="M30" s="194">
        <v>1</v>
      </c>
      <c r="N30" s="196" t="s">
        <v>13</v>
      </c>
      <c r="O30" s="196"/>
      <c r="P30" s="227"/>
      <c r="Q30" s="37"/>
    </row>
    <row r="31" spans="1:17" s="33" customFormat="1" ht="16.5" hidden="1" customHeight="1" outlineLevel="2" thickBot="1" x14ac:dyDescent="0.35">
      <c r="A31" s="215"/>
      <c r="B31" s="4"/>
      <c r="C31" s="4"/>
      <c r="D31" s="200" t="s">
        <v>454</v>
      </c>
      <c r="E31" s="201"/>
      <c r="F31" s="198"/>
      <c r="G31" s="196" t="s">
        <v>14</v>
      </c>
      <c r="H31" s="196" t="s">
        <v>16</v>
      </c>
      <c r="I31" s="5" t="s">
        <v>6</v>
      </c>
      <c r="J31" s="196" t="s">
        <v>1</v>
      </c>
      <c r="K31" s="124"/>
      <c r="L31" s="196">
        <f t="shared" si="0"/>
        <v>28</v>
      </c>
      <c r="M31" s="194">
        <v>1</v>
      </c>
      <c r="N31" s="196" t="s">
        <v>13</v>
      </c>
      <c r="O31" s="196"/>
      <c r="P31" s="227"/>
      <c r="Q31" s="37"/>
    </row>
    <row r="32" spans="1:17" s="33" customFormat="1" ht="16.5" hidden="1" customHeight="1" outlineLevel="2" thickBot="1" x14ac:dyDescent="0.35">
      <c r="A32" s="215"/>
      <c r="B32" s="4"/>
      <c r="C32" s="4"/>
      <c r="D32" s="200" t="s">
        <v>455</v>
      </c>
      <c r="E32" s="201"/>
      <c r="F32" s="198"/>
      <c r="G32" s="196" t="s">
        <v>14</v>
      </c>
      <c r="H32" s="196" t="s">
        <v>16</v>
      </c>
      <c r="I32" s="5" t="s">
        <v>6</v>
      </c>
      <c r="J32" s="196" t="s">
        <v>1</v>
      </c>
      <c r="K32" s="124"/>
      <c r="L32" s="196">
        <f t="shared" si="0"/>
        <v>29</v>
      </c>
      <c r="M32" s="194">
        <v>1</v>
      </c>
      <c r="N32" s="196" t="s">
        <v>13</v>
      </c>
      <c r="O32" s="196"/>
      <c r="P32" s="227"/>
      <c r="Q32" s="37"/>
    </row>
    <row r="33" spans="1:21" s="33" customFormat="1" ht="16.5" hidden="1" customHeight="1" outlineLevel="2" thickBot="1" x14ac:dyDescent="0.3">
      <c r="A33" s="215"/>
      <c r="B33" s="4"/>
      <c r="C33" s="4"/>
      <c r="D33" s="229" t="s">
        <v>45</v>
      </c>
      <c r="E33" s="230"/>
      <c r="F33" s="117"/>
      <c r="G33" s="196"/>
      <c r="H33" s="196" t="s">
        <v>67</v>
      </c>
      <c r="I33" s="5" t="s">
        <v>6</v>
      </c>
      <c r="J33" s="196"/>
      <c r="K33" s="124"/>
      <c r="L33" s="196">
        <f>L32+M32</f>
        <v>30</v>
      </c>
      <c r="M33" s="187">
        <v>1</v>
      </c>
      <c r="N33" s="196" t="s">
        <v>13</v>
      </c>
      <c r="O33" s="196"/>
      <c r="P33" s="227"/>
      <c r="Q33" s="37"/>
    </row>
    <row r="34" spans="1:21" s="33" customFormat="1" ht="16.5" hidden="1" customHeight="1" outlineLevel="2" thickBot="1" x14ac:dyDescent="0.35">
      <c r="A34" s="215"/>
      <c r="B34" s="4"/>
      <c r="C34" s="4"/>
      <c r="D34" s="200" t="s">
        <v>456</v>
      </c>
      <c r="E34" s="201"/>
      <c r="F34" s="198"/>
      <c r="G34" s="196" t="s">
        <v>102</v>
      </c>
      <c r="H34" s="196" t="s">
        <v>16</v>
      </c>
      <c r="I34" s="5" t="s">
        <v>6</v>
      </c>
      <c r="J34" s="196" t="s">
        <v>1</v>
      </c>
      <c r="K34" s="124"/>
      <c r="L34" s="196">
        <f t="shared" ref="L34:L38" si="1">L33+M33</f>
        <v>31</v>
      </c>
      <c r="M34" s="187">
        <v>1</v>
      </c>
      <c r="N34" s="196" t="s">
        <v>13</v>
      </c>
      <c r="O34" s="196"/>
      <c r="P34" s="227"/>
      <c r="Q34" s="37"/>
    </row>
    <row r="35" spans="1:21" s="33" customFormat="1" ht="16.5" hidden="1" customHeight="1" outlineLevel="2" thickBot="1" x14ac:dyDescent="0.35">
      <c r="A35" s="215"/>
      <c r="B35" s="4"/>
      <c r="C35" s="4"/>
      <c r="D35" s="200" t="s">
        <v>457</v>
      </c>
      <c r="E35" s="201"/>
      <c r="F35" s="198"/>
      <c r="G35" s="196" t="s">
        <v>314</v>
      </c>
      <c r="H35" s="196" t="s">
        <v>16</v>
      </c>
      <c r="I35" s="5" t="s">
        <v>6</v>
      </c>
      <c r="J35" s="196" t="s">
        <v>1</v>
      </c>
      <c r="K35" s="124"/>
      <c r="L35" s="196">
        <f t="shared" si="1"/>
        <v>32</v>
      </c>
      <c r="M35" s="187">
        <v>1</v>
      </c>
      <c r="N35" s="196" t="s">
        <v>13</v>
      </c>
      <c r="O35" s="196"/>
      <c r="P35" s="227"/>
      <c r="Q35" s="37"/>
    </row>
    <row r="36" spans="1:21" s="33" customFormat="1" ht="16.5" hidden="1" customHeight="1" outlineLevel="2" thickBot="1" x14ac:dyDescent="0.35">
      <c r="A36" s="215"/>
      <c r="B36" s="4"/>
      <c r="C36" s="4"/>
      <c r="D36" s="200" t="s">
        <v>460</v>
      </c>
      <c r="E36" s="201"/>
      <c r="F36" s="198"/>
      <c r="G36" s="196" t="s">
        <v>314</v>
      </c>
      <c r="H36" s="196" t="s">
        <v>16</v>
      </c>
      <c r="I36" s="5" t="s">
        <v>6</v>
      </c>
      <c r="J36" s="196" t="s">
        <v>1</v>
      </c>
      <c r="K36" s="124"/>
      <c r="L36" s="196">
        <f t="shared" si="1"/>
        <v>33</v>
      </c>
      <c r="M36" s="187">
        <v>1</v>
      </c>
      <c r="N36" s="196" t="s">
        <v>13</v>
      </c>
      <c r="O36" s="196"/>
      <c r="P36" s="227"/>
      <c r="Q36" s="37"/>
    </row>
    <row r="37" spans="1:21" s="33" customFormat="1" ht="16.5" hidden="1" customHeight="1" outlineLevel="2" thickBot="1" x14ac:dyDescent="0.35">
      <c r="A37" s="215"/>
      <c r="B37" s="4"/>
      <c r="C37" s="4"/>
      <c r="D37" s="200" t="s">
        <v>458</v>
      </c>
      <c r="E37" s="201"/>
      <c r="F37" s="198"/>
      <c r="G37" s="196" t="s">
        <v>314</v>
      </c>
      <c r="H37" s="196" t="s">
        <v>16</v>
      </c>
      <c r="I37" s="5" t="s">
        <v>6</v>
      </c>
      <c r="J37" s="196" t="s">
        <v>1</v>
      </c>
      <c r="K37" s="124"/>
      <c r="L37" s="196">
        <f t="shared" si="1"/>
        <v>34</v>
      </c>
      <c r="M37" s="187">
        <v>1</v>
      </c>
      <c r="N37" s="196" t="s">
        <v>13</v>
      </c>
      <c r="O37" s="196"/>
      <c r="P37" s="227"/>
      <c r="Q37" s="37"/>
    </row>
    <row r="38" spans="1:21" s="33" customFormat="1" ht="16.5" hidden="1" customHeight="1" outlineLevel="2" thickBot="1" x14ac:dyDescent="0.35">
      <c r="A38" s="215"/>
      <c r="B38" s="4"/>
      <c r="C38" s="4"/>
      <c r="D38" s="200" t="s">
        <v>459</v>
      </c>
      <c r="E38" s="201"/>
      <c r="F38" s="198"/>
      <c r="G38" s="196" t="s">
        <v>314</v>
      </c>
      <c r="H38" s="196" t="s">
        <v>16</v>
      </c>
      <c r="I38" s="5" t="s">
        <v>6</v>
      </c>
      <c r="J38" s="196" t="s">
        <v>1</v>
      </c>
      <c r="K38" s="124"/>
      <c r="L38" s="196">
        <f t="shared" si="1"/>
        <v>35</v>
      </c>
      <c r="M38" s="187">
        <v>1</v>
      </c>
      <c r="N38" s="196" t="s">
        <v>13</v>
      </c>
      <c r="O38" s="196"/>
      <c r="P38" s="228"/>
      <c r="Q38" s="37"/>
    </row>
    <row r="39" spans="1:21" s="178" customFormat="1" ht="16.5" customHeight="1" outlineLevel="1" collapsed="1" thickBot="1" x14ac:dyDescent="0.25">
      <c r="A39" s="41" t="s">
        <v>443</v>
      </c>
      <c r="B39" s="90"/>
      <c r="C39" s="90"/>
      <c r="D39" s="175"/>
      <c r="E39" s="201"/>
      <c r="F39" s="176"/>
      <c r="G39" s="91"/>
      <c r="H39" s="91"/>
      <c r="I39" s="92"/>
      <c r="J39" s="91"/>
      <c r="K39" s="126"/>
      <c r="L39" s="91"/>
      <c r="M39" s="93"/>
      <c r="N39" s="91"/>
      <c r="O39" s="91"/>
      <c r="P39" s="177"/>
      <c r="Q39" s="97"/>
    </row>
    <row r="40" spans="1:21" s="33" customFormat="1" ht="63" hidden="1" customHeight="1" outlineLevel="2" thickBot="1" x14ac:dyDescent="0.3">
      <c r="A40" s="32"/>
      <c r="B40" s="4"/>
      <c r="C40" s="4" t="s">
        <v>5</v>
      </c>
      <c r="D40" s="187" t="s">
        <v>465</v>
      </c>
      <c r="E40" s="231" t="s">
        <v>479</v>
      </c>
      <c r="F40" s="232"/>
      <c r="G40" s="187" t="s">
        <v>319</v>
      </c>
      <c r="H40" s="56" t="s">
        <v>463</v>
      </c>
      <c r="I40" s="5" t="s">
        <v>0</v>
      </c>
      <c r="J40" s="196" t="s">
        <v>1</v>
      </c>
      <c r="K40" s="124"/>
      <c r="L40" s="196">
        <f>L38+M38</f>
        <v>36</v>
      </c>
      <c r="M40" s="194">
        <v>1</v>
      </c>
      <c r="N40" s="196" t="s">
        <v>13</v>
      </c>
      <c r="O40" s="196"/>
      <c r="P40" s="202"/>
      <c r="Q40" s="173"/>
    </row>
    <row r="41" spans="1:21" s="33" customFormat="1" ht="25.5" hidden="1" customHeight="1" outlineLevel="2" thickBot="1" x14ac:dyDescent="0.35">
      <c r="A41" s="32"/>
      <c r="B41" s="4"/>
      <c r="C41" s="4" t="s">
        <v>5</v>
      </c>
      <c r="D41" s="229" t="s">
        <v>444</v>
      </c>
      <c r="E41" s="233"/>
      <c r="F41" s="234"/>
      <c r="G41" s="187" t="s">
        <v>319</v>
      </c>
      <c r="H41" s="87" t="s">
        <v>16</v>
      </c>
      <c r="I41" s="5" t="s">
        <v>0</v>
      </c>
      <c r="J41" s="196" t="s">
        <v>1</v>
      </c>
      <c r="K41" s="124"/>
      <c r="L41" s="196">
        <f t="shared" ref="L41:L43" si="2">L40+M40</f>
        <v>37</v>
      </c>
      <c r="M41" s="194">
        <v>1</v>
      </c>
      <c r="N41" s="196" t="s">
        <v>13</v>
      </c>
      <c r="O41" s="196"/>
      <c r="P41" s="202"/>
      <c r="Q41" s="235"/>
      <c r="R41" s="236"/>
      <c r="S41" s="236"/>
    </row>
    <row r="42" spans="1:21" s="33" customFormat="1" ht="24" hidden="1" customHeight="1" outlineLevel="2" thickBot="1" x14ac:dyDescent="0.35">
      <c r="A42" s="32"/>
      <c r="B42" s="4"/>
      <c r="C42" s="4" t="s">
        <v>5</v>
      </c>
      <c r="D42" s="229" t="s">
        <v>445</v>
      </c>
      <c r="E42" s="233"/>
      <c r="F42" s="234"/>
      <c r="G42" s="187" t="s">
        <v>319</v>
      </c>
      <c r="H42" s="87" t="s">
        <v>124</v>
      </c>
      <c r="I42" s="5" t="s">
        <v>0</v>
      </c>
      <c r="J42" s="196" t="s">
        <v>1</v>
      </c>
      <c r="K42" s="124"/>
      <c r="L42" s="196">
        <f t="shared" si="2"/>
        <v>38</v>
      </c>
      <c r="M42" s="194">
        <v>1</v>
      </c>
      <c r="N42" s="196" t="s">
        <v>13</v>
      </c>
      <c r="O42" s="196"/>
      <c r="P42" s="202"/>
      <c r="Q42" s="37"/>
    </row>
    <row r="43" spans="1:21" s="33" customFormat="1" ht="52.5" hidden="1" customHeight="1" outlineLevel="2" thickBot="1" x14ac:dyDescent="0.35">
      <c r="A43" s="32"/>
      <c r="B43" s="4" t="s">
        <v>5</v>
      </c>
      <c r="C43" s="4" t="s">
        <v>5</v>
      </c>
      <c r="D43" s="200" t="s">
        <v>448</v>
      </c>
      <c r="E43" s="229" t="s">
        <v>464</v>
      </c>
      <c r="F43" s="234"/>
      <c r="G43" s="187" t="s">
        <v>446</v>
      </c>
      <c r="H43" s="87" t="s">
        <v>447</v>
      </c>
      <c r="I43" s="5" t="s">
        <v>0</v>
      </c>
      <c r="J43" s="196" t="s">
        <v>1</v>
      </c>
      <c r="K43" s="124"/>
      <c r="L43" s="196">
        <f t="shared" si="2"/>
        <v>39</v>
      </c>
      <c r="M43" s="194">
        <v>1</v>
      </c>
      <c r="N43" s="196" t="s">
        <v>13</v>
      </c>
      <c r="O43" s="196"/>
      <c r="P43" s="202"/>
      <c r="Q43" s="235"/>
      <c r="R43" s="237"/>
      <c r="S43" s="237"/>
      <c r="T43" s="237"/>
      <c r="U43" s="237"/>
    </row>
    <row r="44" spans="1:21" s="33" customFormat="1" ht="15.75" hidden="1" customHeight="1" outlineLevel="2" thickBot="1" x14ac:dyDescent="0.3">
      <c r="A44" s="32"/>
      <c r="B44" s="4" t="s">
        <v>5</v>
      </c>
      <c r="C44" s="4" t="s">
        <v>5</v>
      </c>
      <c r="D44" s="229" t="s">
        <v>45</v>
      </c>
      <c r="E44" s="230"/>
      <c r="F44" s="117"/>
      <c r="G44" s="196"/>
      <c r="H44" s="87" t="s">
        <v>67</v>
      </c>
      <c r="I44" s="5" t="s">
        <v>6</v>
      </c>
      <c r="J44" s="196"/>
      <c r="K44" s="124"/>
      <c r="L44" s="196">
        <f>L43+M43</f>
        <v>40</v>
      </c>
      <c r="M44" s="187">
        <f>L45-L44</f>
        <v>217</v>
      </c>
      <c r="N44" s="196" t="s">
        <v>13</v>
      </c>
      <c r="O44" s="196"/>
      <c r="P44" s="34"/>
      <c r="Q44" s="37"/>
    </row>
    <row r="45" spans="1:21" s="25" customFormat="1" outlineLevel="1" collapsed="1" thickBot="1" x14ac:dyDescent="0.35">
      <c r="A45" s="151" t="s">
        <v>442</v>
      </c>
      <c r="B45" s="65"/>
      <c r="C45" s="65"/>
      <c r="D45" s="66"/>
      <c r="E45" s="65"/>
      <c r="F45" s="65"/>
      <c r="G45" s="65"/>
      <c r="H45" s="66"/>
      <c r="I45" s="65"/>
      <c r="J45" s="197"/>
      <c r="K45" s="125"/>
      <c r="L45" s="106">
        <f>L3+256</f>
        <v>257</v>
      </c>
      <c r="M45" s="65">
        <f>SUM(M46:M80)</f>
        <v>70</v>
      </c>
      <c r="N45" s="65"/>
      <c r="O45" s="65"/>
      <c r="P45" s="65"/>
      <c r="Q45" s="26"/>
    </row>
    <row r="46" spans="1:21" ht="15.75" hidden="1" customHeight="1" outlineLevel="2" thickBot="1" x14ac:dyDescent="0.35">
      <c r="B46" s="1" t="s">
        <v>5</v>
      </c>
      <c r="C46" s="2" t="s">
        <v>5</v>
      </c>
      <c r="D46" s="189" t="s">
        <v>304</v>
      </c>
      <c r="E46" s="238" t="s">
        <v>307</v>
      </c>
      <c r="F46" s="239"/>
      <c r="G46" s="191" t="s">
        <v>8</v>
      </c>
      <c r="H46" s="191"/>
      <c r="I46" s="3" t="s">
        <v>0</v>
      </c>
      <c r="J46" s="191" t="s">
        <v>1</v>
      </c>
      <c r="K46" s="242"/>
      <c r="L46" s="191">
        <v>257</v>
      </c>
      <c r="M46" s="191">
        <v>2</v>
      </c>
      <c r="N46" s="191" t="s">
        <v>68</v>
      </c>
      <c r="O46" s="244" t="s">
        <v>311</v>
      </c>
      <c r="P46" s="191"/>
      <c r="Q46" s="183"/>
    </row>
    <row r="47" spans="1:21" ht="15.75" hidden="1" customHeight="1" outlineLevel="2" thickBot="1" x14ac:dyDescent="0.35">
      <c r="B47" s="17" t="s">
        <v>5</v>
      </c>
      <c r="C47" s="4" t="s">
        <v>5</v>
      </c>
      <c r="D47" s="189" t="s">
        <v>466</v>
      </c>
      <c r="E47" s="240"/>
      <c r="F47" s="241"/>
      <c r="G47" s="196" t="s">
        <v>8</v>
      </c>
      <c r="H47" s="196"/>
      <c r="I47" s="3" t="s">
        <v>0</v>
      </c>
      <c r="J47" s="196" t="s">
        <v>1</v>
      </c>
      <c r="K47" s="243"/>
      <c r="L47" s="196">
        <f>L46+M46</f>
        <v>259</v>
      </c>
      <c r="M47" s="191">
        <v>2</v>
      </c>
      <c r="N47" s="196" t="s">
        <v>68</v>
      </c>
      <c r="O47" s="245"/>
      <c r="P47" s="196"/>
    </row>
    <row r="48" spans="1:21" ht="15.75" hidden="1" customHeight="1" outlineLevel="2" thickBot="1" x14ac:dyDescent="0.35">
      <c r="B48" s="17" t="s">
        <v>5</v>
      </c>
      <c r="C48" s="4" t="s">
        <v>5</v>
      </c>
      <c r="D48" s="224" t="s">
        <v>69</v>
      </c>
      <c r="E48" s="225"/>
      <c r="F48" s="118"/>
      <c r="G48" s="196" t="s">
        <v>14</v>
      </c>
      <c r="H48" s="196"/>
      <c r="I48" s="5" t="s">
        <v>6</v>
      </c>
      <c r="J48" s="196"/>
      <c r="K48" s="243"/>
      <c r="L48" s="196">
        <f>L47+M47</f>
        <v>261</v>
      </c>
      <c r="M48" s="191">
        <v>2</v>
      </c>
      <c r="N48" s="196" t="s">
        <v>68</v>
      </c>
      <c r="O48" s="245"/>
      <c r="P48" s="196"/>
    </row>
    <row r="49" spans="1:24" ht="15.75" hidden="1" customHeight="1" outlineLevel="2" thickBot="1" x14ac:dyDescent="0.35">
      <c r="B49" s="8"/>
      <c r="C49" s="4" t="s">
        <v>5</v>
      </c>
      <c r="D49" s="224" t="s">
        <v>70</v>
      </c>
      <c r="E49" s="225"/>
      <c r="F49" s="118"/>
      <c r="G49" s="196" t="s">
        <v>18</v>
      </c>
      <c r="H49" s="196"/>
      <c r="I49" s="5" t="s">
        <v>6</v>
      </c>
      <c r="J49" s="196"/>
      <c r="K49" s="243"/>
      <c r="L49" s="196">
        <f t="shared" ref="L49:L80" si="3">L48+M48</f>
        <v>263</v>
      </c>
      <c r="M49" s="191">
        <v>2</v>
      </c>
      <c r="N49" s="196" t="s">
        <v>68</v>
      </c>
      <c r="O49" s="245"/>
      <c r="P49" s="196"/>
    </row>
    <row r="50" spans="1:24" ht="15.75" hidden="1" customHeight="1" outlineLevel="2" thickBot="1" x14ac:dyDescent="0.35">
      <c r="B50" s="8"/>
      <c r="C50" s="4" t="s">
        <v>5</v>
      </c>
      <c r="D50" s="224" t="s">
        <v>71</v>
      </c>
      <c r="E50" s="225"/>
      <c r="F50" s="118"/>
      <c r="G50" s="196" t="s">
        <v>20</v>
      </c>
      <c r="H50" s="196"/>
      <c r="I50" s="5" t="s">
        <v>6</v>
      </c>
      <c r="J50" s="196"/>
      <c r="K50" s="243"/>
      <c r="L50" s="196">
        <f t="shared" si="3"/>
        <v>265</v>
      </c>
      <c r="M50" s="191">
        <v>2</v>
      </c>
      <c r="N50" s="196" t="s">
        <v>68</v>
      </c>
      <c r="O50" s="245"/>
      <c r="P50" s="196"/>
    </row>
    <row r="51" spans="1:24" ht="15.75" hidden="1" customHeight="1" outlineLevel="2" thickBot="1" x14ac:dyDescent="0.35">
      <c r="B51" s="8"/>
      <c r="C51" s="4" t="s">
        <v>5</v>
      </c>
      <c r="D51" s="224" t="s">
        <v>24</v>
      </c>
      <c r="E51" s="225"/>
      <c r="F51" s="118"/>
      <c r="G51" s="196" t="s">
        <v>22</v>
      </c>
      <c r="H51" s="196" t="s">
        <v>72</v>
      </c>
      <c r="I51" s="5" t="s">
        <v>6</v>
      </c>
      <c r="J51" s="196"/>
      <c r="K51" s="243"/>
      <c r="L51" s="196">
        <f t="shared" si="3"/>
        <v>267</v>
      </c>
      <c r="M51" s="191">
        <v>2</v>
      </c>
      <c r="N51" s="196" t="s">
        <v>68</v>
      </c>
      <c r="O51" s="245"/>
      <c r="P51" s="196"/>
    </row>
    <row r="52" spans="1:24" ht="15.75" hidden="1" customHeight="1" outlineLevel="2" thickBot="1" x14ac:dyDescent="0.35">
      <c r="B52" s="8"/>
      <c r="C52" s="4" t="s">
        <v>5</v>
      </c>
      <c r="D52" s="224" t="s">
        <v>451</v>
      </c>
      <c r="E52" s="225"/>
      <c r="F52" s="118"/>
      <c r="G52" s="196" t="s">
        <v>25</v>
      </c>
      <c r="H52" s="196"/>
      <c r="I52" s="5" t="s">
        <v>6</v>
      </c>
      <c r="J52" s="196"/>
      <c r="K52" s="243"/>
      <c r="L52" s="196">
        <f t="shared" si="3"/>
        <v>269</v>
      </c>
      <c r="M52" s="191">
        <v>2</v>
      </c>
      <c r="N52" s="196" t="s">
        <v>68</v>
      </c>
      <c r="O52" s="245"/>
      <c r="P52" s="196"/>
    </row>
    <row r="53" spans="1:24" s="205" customFormat="1" ht="15.75" hidden="1" customHeight="1" outlineLevel="2" thickBot="1" x14ac:dyDescent="0.35">
      <c r="A53" s="97"/>
      <c r="B53" s="8"/>
      <c r="C53" s="4" t="s">
        <v>5</v>
      </c>
      <c r="D53" s="224" t="s">
        <v>450</v>
      </c>
      <c r="E53" s="225"/>
      <c r="F53" s="118"/>
      <c r="G53" s="196" t="s">
        <v>25</v>
      </c>
      <c r="H53" s="196"/>
      <c r="I53" s="5" t="s">
        <v>6</v>
      </c>
      <c r="J53" s="196"/>
      <c r="K53" s="243"/>
      <c r="L53" s="196">
        <f t="shared" si="3"/>
        <v>271</v>
      </c>
      <c r="M53" s="191">
        <v>2</v>
      </c>
      <c r="N53" s="196" t="s">
        <v>68</v>
      </c>
      <c r="O53" s="245"/>
      <c r="P53" s="196"/>
      <c r="R53"/>
      <c r="S53"/>
      <c r="T53"/>
      <c r="U53"/>
      <c r="V53"/>
      <c r="W53"/>
      <c r="X53"/>
    </row>
    <row r="54" spans="1:24" s="205" customFormat="1" ht="15.75" hidden="1" customHeight="1" outlineLevel="2" thickBot="1" x14ac:dyDescent="0.35">
      <c r="A54" s="97"/>
      <c r="B54" s="8"/>
      <c r="C54" s="4" t="s">
        <v>5</v>
      </c>
      <c r="D54" s="224" t="s">
        <v>29</v>
      </c>
      <c r="E54" s="225"/>
      <c r="F54" s="118"/>
      <c r="G54" s="196" t="s">
        <v>27</v>
      </c>
      <c r="H54" s="196"/>
      <c r="I54" s="5" t="s">
        <v>6</v>
      </c>
      <c r="J54" s="196"/>
      <c r="K54" s="243"/>
      <c r="L54" s="196">
        <f t="shared" si="3"/>
        <v>273</v>
      </c>
      <c r="M54" s="191">
        <v>2</v>
      </c>
      <c r="N54" s="196" t="s">
        <v>68</v>
      </c>
      <c r="O54" s="245"/>
      <c r="P54" s="196"/>
      <c r="R54"/>
      <c r="S54"/>
      <c r="T54"/>
      <c r="U54"/>
      <c r="V54"/>
      <c r="W54"/>
      <c r="X54"/>
    </row>
    <row r="55" spans="1:24" s="205" customFormat="1" ht="15.75" hidden="1" customHeight="1" outlineLevel="2" thickBot="1" x14ac:dyDescent="0.35">
      <c r="A55" s="97"/>
      <c r="B55" s="10"/>
      <c r="C55" s="4" t="s">
        <v>5</v>
      </c>
      <c r="D55" s="224" t="s">
        <v>30</v>
      </c>
      <c r="E55" s="225"/>
      <c r="F55" s="118"/>
      <c r="G55" s="196" t="s">
        <v>14</v>
      </c>
      <c r="H55" s="196"/>
      <c r="I55" s="5" t="s">
        <v>6</v>
      </c>
      <c r="J55" s="196"/>
      <c r="K55" s="243"/>
      <c r="L55" s="196">
        <f t="shared" si="3"/>
        <v>275</v>
      </c>
      <c r="M55" s="191">
        <v>2</v>
      </c>
      <c r="N55" s="196" t="s">
        <v>68</v>
      </c>
      <c r="O55" s="245"/>
      <c r="P55" s="196"/>
      <c r="R55"/>
      <c r="S55"/>
      <c r="T55"/>
      <c r="U55"/>
      <c r="V55"/>
      <c r="W55"/>
      <c r="X55"/>
    </row>
    <row r="56" spans="1:24" s="205" customFormat="1" ht="15.75" hidden="1" customHeight="1" outlineLevel="2" thickBot="1" x14ac:dyDescent="0.35">
      <c r="A56" s="97"/>
      <c r="B56" s="10"/>
      <c r="C56" s="4" t="s">
        <v>5</v>
      </c>
      <c r="D56" s="224" t="s">
        <v>31</v>
      </c>
      <c r="E56" s="225"/>
      <c r="F56" s="118"/>
      <c r="G56" s="196" t="s">
        <v>14</v>
      </c>
      <c r="H56" s="196"/>
      <c r="I56" s="5" t="s">
        <v>6</v>
      </c>
      <c r="J56" s="196"/>
      <c r="K56" s="243"/>
      <c r="L56" s="196">
        <f t="shared" si="3"/>
        <v>277</v>
      </c>
      <c r="M56" s="191">
        <v>2</v>
      </c>
      <c r="N56" s="196" t="s">
        <v>68</v>
      </c>
      <c r="O56" s="245"/>
      <c r="P56" s="196"/>
      <c r="R56"/>
      <c r="S56"/>
      <c r="T56"/>
      <c r="U56"/>
      <c r="V56"/>
      <c r="W56"/>
      <c r="X56"/>
    </row>
    <row r="57" spans="1:24" s="205" customFormat="1" ht="15.75" hidden="1" customHeight="1" outlineLevel="2" thickBot="1" x14ac:dyDescent="0.35">
      <c r="A57" s="97"/>
      <c r="B57" s="10"/>
      <c r="C57" s="4" t="s">
        <v>5</v>
      </c>
      <c r="D57" s="224" t="s">
        <v>32</v>
      </c>
      <c r="E57" s="225"/>
      <c r="F57" s="118"/>
      <c r="G57" s="196" t="s">
        <v>14</v>
      </c>
      <c r="H57" s="196"/>
      <c r="I57" s="5" t="s">
        <v>6</v>
      </c>
      <c r="J57" s="196"/>
      <c r="K57" s="243"/>
      <c r="L57" s="196">
        <f t="shared" si="3"/>
        <v>279</v>
      </c>
      <c r="M57" s="191">
        <v>2</v>
      </c>
      <c r="N57" s="196" t="s">
        <v>68</v>
      </c>
      <c r="O57" s="245"/>
      <c r="P57" s="196"/>
      <c r="R57"/>
      <c r="S57"/>
      <c r="T57"/>
      <c r="U57"/>
      <c r="V57"/>
      <c r="W57"/>
      <c r="X57"/>
    </row>
    <row r="58" spans="1:24" s="205" customFormat="1" ht="15.75" hidden="1" customHeight="1" outlineLevel="2" thickBot="1" x14ac:dyDescent="0.35">
      <c r="A58" s="97"/>
      <c r="B58" s="10"/>
      <c r="C58" s="4" t="s">
        <v>5</v>
      </c>
      <c r="D58" s="224" t="s">
        <v>33</v>
      </c>
      <c r="E58" s="225"/>
      <c r="F58" s="118"/>
      <c r="G58" s="196" t="s">
        <v>22</v>
      </c>
      <c r="H58" s="196" t="s">
        <v>72</v>
      </c>
      <c r="I58" s="5" t="s">
        <v>6</v>
      </c>
      <c r="J58" s="196"/>
      <c r="K58" s="243"/>
      <c r="L58" s="196">
        <f t="shared" si="3"/>
        <v>281</v>
      </c>
      <c r="M58" s="191">
        <v>2</v>
      </c>
      <c r="N58" s="196" t="s">
        <v>68</v>
      </c>
      <c r="O58" s="245"/>
      <c r="P58" s="196"/>
      <c r="R58"/>
      <c r="S58"/>
      <c r="T58"/>
      <c r="U58"/>
      <c r="V58"/>
      <c r="W58"/>
      <c r="X58"/>
    </row>
    <row r="59" spans="1:24" s="205" customFormat="1" ht="15.75" hidden="1" customHeight="1" outlineLevel="2" thickBot="1" x14ac:dyDescent="0.35">
      <c r="A59" s="97"/>
      <c r="B59" s="10"/>
      <c r="C59" s="4" t="s">
        <v>5</v>
      </c>
      <c r="D59" s="224" t="s">
        <v>34</v>
      </c>
      <c r="E59" s="225"/>
      <c r="F59" s="118"/>
      <c r="G59" s="196" t="s">
        <v>22</v>
      </c>
      <c r="H59" s="196" t="s">
        <v>72</v>
      </c>
      <c r="I59" s="5" t="s">
        <v>6</v>
      </c>
      <c r="J59" s="196"/>
      <c r="K59" s="243"/>
      <c r="L59" s="196">
        <f t="shared" si="3"/>
        <v>283</v>
      </c>
      <c r="M59" s="191">
        <v>2</v>
      </c>
      <c r="N59" s="196" t="s">
        <v>68</v>
      </c>
      <c r="O59" s="245"/>
      <c r="P59" s="196"/>
      <c r="R59"/>
      <c r="S59"/>
      <c r="T59"/>
      <c r="U59"/>
      <c r="V59"/>
      <c r="W59"/>
      <c r="X59"/>
    </row>
    <row r="60" spans="1:24" s="205" customFormat="1" ht="15.75" hidden="1" customHeight="1" outlineLevel="2" thickBot="1" x14ac:dyDescent="0.35">
      <c r="A60" s="97"/>
      <c r="B60" s="10"/>
      <c r="C60" s="4" t="s">
        <v>5</v>
      </c>
      <c r="D60" s="224" t="s">
        <v>35</v>
      </c>
      <c r="E60" s="225"/>
      <c r="F60" s="118"/>
      <c r="G60" s="196" t="s">
        <v>22</v>
      </c>
      <c r="H60" s="196" t="s">
        <v>72</v>
      </c>
      <c r="I60" s="5" t="s">
        <v>6</v>
      </c>
      <c r="J60" s="196"/>
      <c r="K60" s="243"/>
      <c r="L60" s="196">
        <f t="shared" si="3"/>
        <v>285</v>
      </c>
      <c r="M60" s="191">
        <v>2</v>
      </c>
      <c r="N60" s="196" t="s">
        <v>68</v>
      </c>
      <c r="O60" s="245"/>
      <c r="P60" s="196"/>
      <c r="R60"/>
      <c r="S60"/>
      <c r="T60"/>
      <c r="U60"/>
      <c r="V60"/>
      <c r="W60"/>
      <c r="X60"/>
    </row>
    <row r="61" spans="1:24" s="205" customFormat="1" ht="15.75" hidden="1" customHeight="1" outlineLevel="2" thickBot="1" x14ac:dyDescent="0.35">
      <c r="A61" s="97"/>
      <c r="B61" s="10"/>
      <c r="C61" s="4" t="s">
        <v>5</v>
      </c>
      <c r="D61" s="224" t="s">
        <v>36</v>
      </c>
      <c r="E61" s="225"/>
      <c r="F61" s="118"/>
      <c r="G61" s="196" t="s">
        <v>25</v>
      </c>
      <c r="H61" s="196"/>
      <c r="I61" s="5" t="s">
        <v>6</v>
      </c>
      <c r="J61" s="196"/>
      <c r="K61" s="243"/>
      <c r="L61" s="196">
        <f t="shared" si="3"/>
        <v>287</v>
      </c>
      <c r="M61" s="191">
        <v>2</v>
      </c>
      <c r="N61" s="196" t="s">
        <v>68</v>
      </c>
      <c r="O61" s="245"/>
      <c r="P61" s="196"/>
      <c r="R61"/>
      <c r="S61"/>
      <c r="T61"/>
      <c r="U61"/>
      <c r="V61"/>
      <c r="W61"/>
      <c r="X61"/>
    </row>
    <row r="62" spans="1:24" s="205" customFormat="1" ht="15.75" hidden="1" customHeight="1" outlineLevel="2" thickBot="1" x14ac:dyDescent="0.35">
      <c r="A62" s="97"/>
      <c r="B62" s="10"/>
      <c r="C62" s="4" t="s">
        <v>5</v>
      </c>
      <c r="D62" s="224" t="s">
        <v>37</v>
      </c>
      <c r="E62" s="225"/>
      <c r="F62" s="118"/>
      <c r="G62" s="196" t="s">
        <v>25</v>
      </c>
      <c r="H62" s="196"/>
      <c r="I62" s="5" t="s">
        <v>6</v>
      </c>
      <c r="J62" s="196"/>
      <c r="K62" s="243"/>
      <c r="L62" s="196">
        <f t="shared" si="3"/>
        <v>289</v>
      </c>
      <c r="M62" s="191">
        <v>2</v>
      </c>
      <c r="N62" s="196" t="s">
        <v>68</v>
      </c>
      <c r="O62" s="245"/>
      <c r="P62" s="196"/>
      <c r="R62"/>
      <c r="S62"/>
      <c r="T62"/>
      <c r="U62"/>
      <c r="V62"/>
      <c r="W62"/>
      <c r="X62"/>
    </row>
    <row r="63" spans="1:24" s="205" customFormat="1" ht="15.75" hidden="1" customHeight="1" outlineLevel="2" thickBot="1" x14ac:dyDescent="0.35">
      <c r="A63" s="97"/>
      <c r="B63" s="10"/>
      <c r="C63" s="4" t="s">
        <v>5</v>
      </c>
      <c r="D63" s="224" t="s">
        <v>38</v>
      </c>
      <c r="E63" s="225"/>
      <c r="F63" s="118"/>
      <c r="G63" s="196" t="s">
        <v>25</v>
      </c>
      <c r="H63" s="196"/>
      <c r="I63" s="5" t="s">
        <v>6</v>
      </c>
      <c r="J63" s="196"/>
      <c r="K63" s="243"/>
      <c r="L63" s="196">
        <f t="shared" si="3"/>
        <v>291</v>
      </c>
      <c r="M63" s="191">
        <v>2</v>
      </c>
      <c r="N63" s="196" t="s">
        <v>68</v>
      </c>
      <c r="O63" s="245"/>
      <c r="P63" s="196"/>
      <c r="R63"/>
      <c r="S63"/>
      <c r="T63"/>
      <c r="U63"/>
      <c r="V63"/>
      <c r="W63"/>
      <c r="X63"/>
    </row>
    <row r="64" spans="1:24" s="205" customFormat="1" ht="15.75" hidden="1" customHeight="1" outlineLevel="2" thickBot="1" x14ac:dyDescent="0.35">
      <c r="A64" s="97"/>
      <c r="B64" s="10"/>
      <c r="C64" s="4" t="s">
        <v>5</v>
      </c>
      <c r="D64" s="224" t="s">
        <v>39</v>
      </c>
      <c r="E64" s="225"/>
      <c r="F64" s="118"/>
      <c r="G64" s="196" t="s">
        <v>25</v>
      </c>
      <c r="H64" s="196"/>
      <c r="I64" s="5" t="s">
        <v>6</v>
      </c>
      <c r="J64" s="196"/>
      <c r="K64" s="243"/>
      <c r="L64" s="196">
        <f t="shared" si="3"/>
        <v>293</v>
      </c>
      <c r="M64" s="191">
        <v>2</v>
      </c>
      <c r="N64" s="196" t="s">
        <v>68</v>
      </c>
      <c r="O64" s="245"/>
      <c r="P64" s="196"/>
      <c r="R64"/>
      <c r="S64"/>
      <c r="T64"/>
      <c r="U64"/>
      <c r="V64"/>
      <c r="W64"/>
      <c r="X64"/>
    </row>
    <row r="65" spans="1:24" s="205" customFormat="1" ht="15.75" hidden="1" customHeight="1" outlineLevel="2" thickBot="1" x14ac:dyDescent="0.35">
      <c r="A65" s="97"/>
      <c r="B65" s="10"/>
      <c r="C65" s="4" t="s">
        <v>5</v>
      </c>
      <c r="D65" s="224" t="s">
        <v>40</v>
      </c>
      <c r="E65" s="225"/>
      <c r="F65" s="118"/>
      <c r="G65" s="196" t="s">
        <v>25</v>
      </c>
      <c r="H65" s="196"/>
      <c r="I65" s="5" t="s">
        <v>6</v>
      </c>
      <c r="J65" s="196"/>
      <c r="K65" s="243"/>
      <c r="L65" s="196">
        <f t="shared" si="3"/>
        <v>295</v>
      </c>
      <c r="M65" s="191">
        <v>2</v>
      </c>
      <c r="N65" s="196" t="s">
        <v>68</v>
      </c>
      <c r="O65" s="245"/>
      <c r="P65" s="196"/>
      <c r="R65"/>
      <c r="S65"/>
      <c r="T65"/>
      <c r="U65"/>
      <c r="V65"/>
      <c r="W65"/>
      <c r="X65"/>
    </row>
    <row r="66" spans="1:24" s="205" customFormat="1" ht="15.75" hidden="1" customHeight="1" outlineLevel="2" thickBot="1" x14ac:dyDescent="0.35">
      <c r="A66" s="97"/>
      <c r="B66" s="10"/>
      <c r="C66" s="4" t="s">
        <v>5</v>
      </c>
      <c r="D66" s="224" t="s">
        <v>41</v>
      </c>
      <c r="E66" s="225"/>
      <c r="F66" s="118"/>
      <c r="G66" s="196" t="s">
        <v>25</v>
      </c>
      <c r="H66" s="196"/>
      <c r="I66" s="5" t="s">
        <v>6</v>
      </c>
      <c r="J66" s="196"/>
      <c r="K66" s="243"/>
      <c r="L66" s="196">
        <f t="shared" si="3"/>
        <v>297</v>
      </c>
      <c r="M66" s="191">
        <v>2</v>
      </c>
      <c r="N66" s="196" t="s">
        <v>68</v>
      </c>
      <c r="O66" s="245"/>
      <c r="P66" s="196"/>
      <c r="R66"/>
      <c r="S66"/>
      <c r="T66"/>
      <c r="U66"/>
      <c r="V66"/>
      <c r="W66"/>
      <c r="X66"/>
    </row>
    <row r="67" spans="1:24" s="205" customFormat="1" ht="15.75" hidden="1" customHeight="1" outlineLevel="2" thickBot="1" x14ac:dyDescent="0.35">
      <c r="A67" s="97"/>
      <c r="B67" s="10"/>
      <c r="C67" s="4" t="s">
        <v>5</v>
      </c>
      <c r="D67" s="224" t="s">
        <v>42</v>
      </c>
      <c r="E67" s="225"/>
      <c r="F67" s="118"/>
      <c r="G67" s="196" t="s">
        <v>27</v>
      </c>
      <c r="H67" s="196"/>
      <c r="I67" s="5" t="s">
        <v>6</v>
      </c>
      <c r="J67" s="196"/>
      <c r="K67" s="243"/>
      <c r="L67" s="196">
        <f t="shared" si="3"/>
        <v>299</v>
      </c>
      <c r="M67" s="191">
        <v>2</v>
      </c>
      <c r="N67" s="196" t="s">
        <v>68</v>
      </c>
      <c r="O67" s="245"/>
      <c r="P67" s="196"/>
      <c r="R67"/>
      <c r="S67"/>
      <c r="T67"/>
      <c r="U67"/>
      <c r="V67"/>
      <c r="W67"/>
      <c r="X67"/>
    </row>
    <row r="68" spans="1:24" s="205" customFormat="1" ht="15.75" hidden="1" customHeight="1" outlineLevel="2" thickBot="1" x14ac:dyDescent="0.35">
      <c r="A68" s="97"/>
      <c r="B68" s="10"/>
      <c r="C68" s="4" t="s">
        <v>5</v>
      </c>
      <c r="D68" s="224" t="s">
        <v>43</v>
      </c>
      <c r="E68" s="225"/>
      <c r="F68" s="118"/>
      <c r="G68" s="196" t="s">
        <v>27</v>
      </c>
      <c r="H68" s="196"/>
      <c r="I68" s="5" t="s">
        <v>6</v>
      </c>
      <c r="J68" s="196"/>
      <c r="K68" s="243"/>
      <c r="L68" s="196">
        <f t="shared" si="3"/>
        <v>301</v>
      </c>
      <c r="M68" s="191">
        <v>2</v>
      </c>
      <c r="N68" s="196" t="s">
        <v>68</v>
      </c>
      <c r="O68" s="245"/>
      <c r="P68" s="196"/>
      <c r="R68"/>
      <c r="S68"/>
      <c r="T68"/>
      <c r="U68"/>
      <c r="V68"/>
      <c r="W68"/>
      <c r="X68"/>
    </row>
    <row r="69" spans="1:24" ht="15.75" hidden="1" customHeight="1" outlineLevel="2" thickBot="1" x14ac:dyDescent="0.35">
      <c r="B69" s="10"/>
      <c r="C69" s="4" t="s">
        <v>5</v>
      </c>
      <c r="D69" s="224" t="s">
        <v>44</v>
      </c>
      <c r="E69" s="225"/>
      <c r="F69" s="118"/>
      <c r="G69" s="196" t="s">
        <v>27</v>
      </c>
      <c r="H69" s="196"/>
      <c r="I69" s="5" t="s">
        <v>6</v>
      </c>
      <c r="J69" s="196"/>
      <c r="K69" s="243"/>
      <c r="L69" s="196">
        <f t="shared" si="3"/>
        <v>303</v>
      </c>
      <c r="M69" s="191">
        <v>2</v>
      </c>
      <c r="N69" s="196" t="s">
        <v>68</v>
      </c>
      <c r="O69" s="245"/>
      <c r="P69" s="196"/>
      <c r="Q69" s="97"/>
    </row>
    <row r="70" spans="1:24" ht="15.75" hidden="1" customHeight="1" outlineLevel="2" thickBot="1" x14ac:dyDescent="0.35">
      <c r="B70" s="10"/>
      <c r="C70" s="4" t="s">
        <v>5</v>
      </c>
      <c r="D70" s="229" t="s">
        <v>461</v>
      </c>
      <c r="E70" s="230"/>
      <c r="F70" s="234"/>
      <c r="G70" s="196" t="s">
        <v>14</v>
      </c>
      <c r="H70" s="196"/>
      <c r="I70" s="5" t="s">
        <v>6</v>
      </c>
      <c r="J70" s="196"/>
      <c r="K70" s="243"/>
      <c r="L70" s="196">
        <f t="shared" si="3"/>
        <v>305</v>
      </c>
      <c r="M70" s="191">
        <v>2</v>
      </c>
      <c r="N70" s="196" t="s">
        <v>68</v>
      </c>
      <c r="O70" s="245"/>
      <c r="P70" s="196"/>
    </row>
    <row r="71" spans="1:24" ht="15.75" hidden="1" customHeight="1" outlineLevel="2" thickBot="1" x14ac:dyDescent="0.35">
      <c r="B71" s="10"/>
      <c r="C71" s="4" t="s">
        <v>5</v>
      </c>
      <c r="D71" s="229" t="s">
        <v>452</v>
      </c>
      <c r="E71" s="230"/>
      <c r="F71" s="234"/>
      <c r="G71" s="196" t="s">
        <v>14</v>
      </c>
      <c r="H71" s="196"/>
      <c r="I71" s="5" t="s">
        <v>6</v>
      </c>
      <c r="J71" s="196" t="s">
        <v>1</v>
      </c>
      <c r="K71" s="243"/>
      <c r="L71" s="196">
        <f t="shared" si="3"/>
        <v>307</v>
      </c>
      <c r="M71" s="191">
        <v>2</v>
      </c>
      <c r="N71" s="196" t="s">
        <v>68</v>
      </c>
      <c r="O71" s="245"/>
      <c r="P71" s="196"/>
    </row>
    <row r="72" spans="1:24" ht="15.75" hidden="1" customHeight="1" outlineLevel="2" thickBot="1" x14ac:dyDescent="0.35">
      <c r="B72" s="10"/>
      <c r="C72" s="4" t="s">
        <v>5</v>
      </c>
      <c r="D72" s="229" t="s">
        <v>453</v>
      </c>
      <c r="E72" s="230"/>
      <c r="F72" s="234"/>
      <c r="G72" s="196" t="s">
        <v>14</v>
      </c>
      <c r="H72" s="196"/>
      <c r="I72" s="5" t="s">
        <v>6</v>
      </c>
      <c r="J72" s="196" t="s">
        <v>1</v>
      </c>
      <c r="K72" s="243"/>
      <c r="L72" s="196">
        <f t="shared" si="3"/>
        <v>309</v>
      </c>
      <c r="M72" s="191">
        <v>2</v>
      </c>
      <c r="N72" s="196" t="s">
        <v>68</v>
      </c>
      <c r="O72" s="245"/>
      <c r="P72" s="196"/>
    </row>
    <row r="73" spans="1:24" ht="15.75" hidden="1" customHeight="1" outlineLevel="2" thickBot="1" x14ac:dyDescent="0.35">
      <c r="B73" s="10"/>
      <c r="C73" s="4" t="s">
        <v>5</v>
      </c>
      <c r="D73" s="200" t="s">
        <v>454</v>
      </c>
      <c r="E73" s="201"/>
      <c r="F73" s="198"/>
      <c r="G73" s="196" t="s">
        <v>14</v>
      </c>
      <c r="H73" s="196"/>
      <c r="I73" s="5" t="s">
        <v>6</v>
      </c>
      <c r="J73" s="196" t="s">
        <v>1</v>
      </c>
      <c r="K73" s="243"/>
      <c r="L73" s="196">
        <f t="shared" si="3"/>
        <v>311</v>
      </c>
      <c r="M73" s="191">
        <v>2</v>
      </c>
      <c r="N73" s="196" t="s">
        <v>68</v>
      </c>
      <c r="O73" s="245"/>
      <c r="P73" s="196"/>
    </row>
    <row r="74" spans="1:24" ht="15.75" hidden="1" customHeight="1" outlineLevel="2" thickBot="1" x14ac:dyDescent="0.35">
      <c r="B74" s="10"/>
      <c r="C74" s="4" t="s">
        <v>5</v>
      </c>
      <c r="D74" s="200" t="s">
        <v>455</v>
      </c>
      <c r="E74" s="201"/>
      <c r="F74" s="198"/>
      <c r="G74" s="196" t="s">
        <v>14</v>
      </c>
      <c r="H74" s="196"/>
      <c r="I74" s="5" t="s">
        <v>6</v>
      </c>
      <c r="J74" s="196" t="s">
        <v>1</v>
      </c>
      <c r="K74" s="243"/>
      <c r="L74" s="196">
        <f t="shared" si="3"/>
        <v>313</v>
      </c>
      <c r="M74" s="191">
        <v>2</v>
      </c>
      <c r="N74" s="196" t="s">
        <v>68</v>
      </c>
      <c r="O74" s="245"/>
      <c r="P74" s="196"/>
    </row>
    <row r="75" spans="1:24" ht="15.75" hidden="1" customHeight="1" outlineLevel="2" thickBot="1" x14ac:dyDescent="0.35">
      <c r="B75" s="10"/>
      <c r="C75" s="4" t="s">
        <v>5</v>
      </c>
      <c r="D75" s="224" t="s">
        <v>73</v>
      </c>
      <c r="E75" s="225"/>
      <c r="F75" s="234"/>
      <c r="G75" s="196"/>
      <c r="H75" s="196" t="s">
        <v>87</v>
      </c>
      <c r="I75" s="5" t="s">
        <v>6</v>
      </c>
      <c r="J75" s="196"/>
      <c r="K75" s="243"/>
      <c r="L75" s="196">
        <f t="shared" si="3"/>
        <v>315</v>
      </c>
      <c r="M75" s="191">
        <v>2</v>
      </c>
      <c r="N75" s="196"/>
      <c r="O75" s="245"/>
      <c r="P75" s="196"/>
    </row>
    <row r="76" spans="1:24" ht="15.75" hidden="1" customHeight="1" outlineLevel="2" thickBot="1" x14ac:dyDescent="0.35">
      <c r="B76" s="1" t="s">
        <v>5</v>
      </c>
      <c r="C76" s="4" t="s">
        <v>5</v>
      </c>
      <c r="D76" s="200" t="s">
        <v>456</v>
      </c>
      <c r="E76" s="201"/>
      <c r="F76" s="198"/>
      <c r="G76" s="196" t="s">
        <v>102</v>
      </c>
      <c r="H76" s="196"/>
      <c r="I76" s="5" t="s">
        <v>6</v>
      </c>
      <c r="J76" s="196" t="s">
        <v>1</v>
      </c>
      <c r="K76" s="243"/>
      <c r="L76" s="196">
        <f t="shared" si="3"/>
        <v>317</v>
      </c>
      <c r="M76" s="191">
        <v>2</v>
      </c>
      <c r="N76" s="196" t="s">
        <v>68</v>
      </c>
      <c r="O76" s="245"/>
      <c r="P76" s="196"/>
    </row>
    <row r="77" spans="1:24" ht="15.75" hidden="1" customHeight="1" outlineLevel="2" thickBot="1" x14ac:dyDescent="0.35">
      <c r="B77" s="17" t="s">
        <v>5</v>
      </c>
      <c r="C77" s="4" t="s">
        <v>5</v>
      </c>
      <c r="D77" s="200" t="s">
        <v>457</v>
      </c>
      <c r="E77" s="201"/>
      <c r="F77" s="198"/>
      <c r="G77" s="196" t="s">
        <v>244</v>
      </c>
      <c r="H77" s="196"/>
      <c r="I77" s="5" t="s">
        <v>6</v>
      </c>
      <c r="J77" s="196" t="s">
        <v>1</v>
      </c>
      <c r="K77" s="243"/>
      <c r="L77" s="196">
        <f t="shared" si="3"/>
        <v>319</v>
      </c>
      <c r="M77" s="191">
        <v>2</v>
      </c>
      <c r="N77" s="196" t="s">
        <v>68</v>
      </c>
      <c r="O77" s="245"/>
      <c r="P77" s="196"/>
    </row>
    <row r="78" spans="1:24" ht="15.75" hidden="1" customHeight="1" outlineLevel="2" thickBot="1" x14ac:dyDescent="0.35">
      <c r="B78" s="10"/>
      <c r="C78" s="4" t="s">
        <v>5</v>
      </c>
      <c r="D78" s="200" t="s">
        <v>460</v>
      </c>
      <c r="E78" s="201"/>
      <c r="F78" s="198"/>
      <c r="G78" s="196" t="s">
        <v>244</v>
      </c>
      <c r="H78" s="196"/>
      <c r="I78" s="5" t="s">
        <v>6</v>
      </c>
      <c r="J78" s="196" t="s">
        <v>1</v>
      </c>
      <c r="K78" s="243"/>
      <c r="L78" s="196">
        <f t="shared" si="3"/>
        <v>321</v>
      </c>
      <c r="M78" s="191">
        <v>2</v>
      </c>
      <c r="N78" s="196" t="s">
        <v>68</v>
      </c>
      <c r="O78" s="245"/>
      <c r="P78" s="196"/>
    </row>
    <row r="79" spans="1:24" ht="15.75" hidden="1" customHeight="1" outlineLevel="2" thickBot="1" x14ac:dyDescent="0.35">
      <c r="B79" s="10"/>
      <c r="C79" s="4" t="s">
        <v>5</v>
      </c>
      <c r="D79" s="200" t="s">
        <v>458</v>
      </c>
      <c r="E79" s="201"/>
      <c r="F79" s="198"/>
      <c r="G79" s="196" t="s">
        <v>244</v>
      </c>
      <c r="H79" s="196"/>
      <c r="I79" s="5" t="s">
        <v>6</v>
      </c>
      <c r="J79" s="196" t="s">
        <v>1</v>
      </c>
      <c r="K79" s="243"/>
      <c r="L79" s="196">
        <f t="shared" si="3"/>
        <v>323</v>
      </c>
      <c r="M79" s="191">
        <v>2</v>
      </c>
      <c r="N79" s="196" t="s">
        <v>68</v>
      </c>
      <c r="O79" s="245"/>
      <c r="P79" s="196"/>
    </row>
    <row r="80" spans="1:24" ht="15.75" hidden="1" customHeight="1" outlineLevel="2" thickBot="1" x14ac:dyDescent="0.35">
      <c r="B80" s="10"/>
      <c r="C80" s="4" t="s">
        <v>5</v>
      </c>
      <c r="D80" s="200" t="s">
        <v>459</v>
      </c>
      <c r="E80" s="201"/>
      <c r="F80" s="198"/>
      <c r="G80" s="196" t="s">
        <v>244</v>
      </c>
      <c r="H80" s="196"/>
      <c r="I80" s="5" t="s">
        <v>6</v>
      </c>
      <c r="J80" s="196" t="s">
        <v>1</v>
      </c>
      <c r="K80" s="243"/>
      <c r="L80" s="196">
        <f t="shared" si="3"/>
        <v>325</v>
      </c>
      <c r="M80" s="191">
        <v>2</v>
      </c>
      <c r="N80" s="196" t="s">
        <v>68</v>
      </c>
      <c r="O80" s="245"/>
      <c r="P80" s="196"/>
    </row>
    <row r="81" spans="1:18" ht="15.75" hidden="1" customHeight="1" outlineLevel="2" thickBot="1" x14ac:dyDescent="0.35">
      <c r="B81" s="17" t="s">
        <v>5</v>
      </c>
      <c r="C81" s="4" t="s">
        <v>5</v>
      </c>
      <c r="D81" s="224" t="s">
        <v>73</v>
      </c>
      <c r="E81" s="225"/>
      <c r="F81" s="234"/>
      <c r="G81" s="196"/>
      <c r="H81" s="196" t="s">
        <v>87</v>
      </c>
      <c r="I81" s="5" t="s">
        <v>6</v>
      </c>
      <c r="J81" s="196"/>
      <c r="K81" s="243"/>
      <c r="L81" s="196">
        <f>L80+M80</f>
        <v>327</v>
      </c>
      <c r="M81" s="191">
        <f>(L144-L81)</f>
        <v>760</v>
      </c>
      <c r="N81" s="196" t="s">
        <v>68</v>
      </c>
      <c r="O81" s="246"/>
      <c r="P81" s="109"/>
    </row>
    <row r="82" spans="1:18" ht="21" customHeight="1" x14ac:dyDescent="0.25">
      <c r="B82" s="98"/>
      <c r="C82" s="98"/>
      <c r="D82" s="28"/>
      <c r="E82" s="28"/>
      <c r="G82" s="28"/>
      <c r="H82" s="28"/>
      <c r="I82" s="21"/>
      <c r="J82" s="28"/>
      <c r="K82" s="126"/>
      <c r="L82" s="28"/>
      <c r="M82" s="28"/>
      <c r="N82" s="28"/>
      <c r="O82" s="136"/>
      <c r="P82" s="100"/>
    </row>
    <row r="83" spans="1:18" s="100" customFormat="1" ht="16.149999999999999" thickBot="1" x14ac:dyDescent="0.35">
      <c r="A83" s="101" t="s">
        <v>294</v>
      </c>
      <c r="B83" s="90"/>
      <c r="C83" s="90"/>
      <c r="D83" s="91"/>
      <c r="E83" s="102" t="s">
        <v>381</v>
      </c>
      <c r="F83" s="99"/>
      <c r="G83" s="91"/>
      <c r="H83" s="91"/>
      <c r="I83" s="92"/>
      <c r="J83" s="99"/>
      <c r="K83" s="126"/>
      <c r="L83" s="91"/>
      <c r="M83" s="91"/>
      <c r="N83" s="91"/>
      <c r="O83" s="91"/>
      <c r="P83" s="99"/>
      <c r="Q83" s="174"/>
    </row>
    <row r="84" spans="1:18" s="25" customFormat="1" outlineLevel="1" thickBot="1" x14ac:dyDescent="0.35">
      <c r="A84" s="94" t="s">
        <v>374</v>
      </c>
      <c r="B84" s="65"/>
      <c r="C84" s="65"/>
      <c r="D84" s="66"/>
      <c r="E84" s="65"/>
      <c r="F84" s="65"/>
      <c r="G84" s="65"/>
      <c r="H84" s="66"/>
      <c r="I84" s="65"/>
      <c r="J84" s="65"/>
      <c r="K84" s="125"/>
      <c r="L84" s="156">
        <v>1025</v>
      </c>
      <c r="M84" s="65">
        <f>M85+M112</f>
        <v>67</v>
      </c>
      <c r="N84" s="65"/>
      <c r="O84" s="65"/>
      <c r="P84" s="65"/>
      <c r="Q84" s="26"/>
    </row>
    <row r="85" spans="1:18" s="25" customFormat="1" outlineLevel="2" collapsed="1" thickBot="1" x14ac:dyDescent="0.35">
      <c r="A85" s="150" t="s">
        <v>384</v>
      </c>
      <c r="B85" s="65"/>
      <c r="C85" s="65"/>
      <c r="D85" s="66"/>
      <c r="E85" s="89"/>
      <c r="F85" s="65"/>
      <c r="G85" s="89"/>
      <c r="H85" s="66"/>
      <c r="I85" s="89"/>
      <c r="J85" s="89"/>
      <c r="K85" s="125"/>
      <c r="L85" s="65">
        <f>L84</f>
        <v>1025</v>
      </c>
      <c r="M85" s="65">
        <f>SUM(M86:M110)</f>
        <v>27</v>
      </c>
      <c r="N85" s="89"/>
      <c r="O85" s="65"/>
      <c r="P85" s="89"/>
      <c r="Q85" s="26"/>
    </row>
    <row r="86" spans="1:18" ht="15" hidden="1" customHeight="1" outlineLevel="3" thickBot="1" x14ac:dyDescent="0.35">
      <c r="A86" s="33"/>
      <c r="B86" s="1" t="s">
        <v>5</v>
      </c>
      <c r="C86" s="2" t="s">
        <v>5</v>
      </c>
      <c r="D86" s="187" t="s">
        <v>11</v>
      </c>
      <c r="E86" s="220" t="s">
        <v>334</v>
      </c>
      <c r="F86" s="220" t="s">
        <v>321</v>
      </c>
      <c r="G86" s="220" t="s">
        <v>8</v>
      </c>
      <c r="H86" s="191" t="s">
        <v>10</v>
      </c>
      <c r="I86" s="186" t="s">
        <v>6</v>
      </c>
      <c r="J86" s="185" t="s">
        <v>1</v>
      </c>
      <c r="K86" s="124"/>
      <c r="L86" s="191">
        <f>L84</f>
        <v>1025</v>
      </c>
      <c r="M86" s="191">
        <v>1</v>
      </c>
      <c r="N86" s="220" t="s">
        <v>7</v>
      </c>
      <c r="O86" s="187" t="s">
        <v>62</v>
      </c>
      <c r="P86" s="220" t="s">
        <v>9</v>
      </c>
      <c r="Q86" s="28"/>
      <c r="R86" s="28"/>
    </row>
    <row r="87" spans="1:18" ht="15" hidden="1" customHeight="1" outlineLevel="3" thickBot="1" x14ac:dyDescent="0.35">
      <c r="A87" s="33"/>
      <c r="B87" s="17" t="s">
        <v>5</v>
      </c>
      <c r="C87" s="4" t="s">
        <v>5</v>
      </c>
      <c r="D87" s="187" t="s">
        <v>12</v>
      </c>
      <c r="E87" s="221"/>
      <c r="F87" s="247"/>
      <c r="G87" s="221"/>
      <c r="H87" s="196" t="s">
        <v>10</v>
      </c>
      <c r="I87" s="192"/>
      <c r="J87" s="188"/>
      <c r="K87" s="124"/>
      <c r="L87" s="196">
        <f>L86+M86</f>
        <v>1026</v>
      </c>
      <c r="M87" s="191">
        <v>1</v>
      </c>
      <c r="N87" s="221"/>
      <c r="O87" s="187" t="s">
        <v>63</v>
      </c>
      <c r="P87" s="221"/>
      <c r="Q87" s="28"/>
      <c r="R87" s="28"/>
    </row>
    <row r="88" spans="1:18" ht="15.75" hidden="1" customHeight="1" outlineLevel="3" thickBot="1" x14ac:dyDescent="0.35">
      <c r="A88" s="33"/>
      <c r="B88" s="10"/>
      <c r="C88" s="4" t="s">
        <v>5</v>
      </c>
      <c r="D88" s="187" t="s">
        <v>367</v>
      </c>
      <c r="E88" s="220" t="s">
        <v>339</v>
      </c>
      <c r="F88" s="247"/>
      <c r="G88" s="220" t="s">
        <v>49</v>
      </c>
      <c r="H88" s="196" t="s">
        <v>10</v>
      </c>
      <c r="I88" s="222" t="s">
        <v>6</v>
      </c>
      <c r="J88" s="220" t="s">
        <v>1</v>
      </c>
      <c r="K88" s="124"/>
      <c r="L88" s="196">
        <f t="shared" ref="L88:L112" si="4">L87+M87</f>
        <v>1027</v>
      </c>
      <c r="M88" s="191">
        <v>1</v>
      </c>
      <c r="N88" s="220" t="s">
        <v>7</v>
      </c>
      <c r="O88" s="187" t="s">
        <v>62</v>
      </c>
      <c r="P88" s="220" t="s">
        <v>9</v>
      </c>
      <c r="Q88" s="28"/>
      <c r="R88" s="28"/>
    </row>
    <row r="89" spans="1:18" ht="15.75" hidden="1" customHeight="1" outlineLevel="3" thickBot="1" x14ac:dyDescent="0.35">
      <c r="A89" s="33"/>
      <c r="B89" s="10"/>
      <c r="C89" s="4" t="s">
        <v>5</v>
      </c>
      <c r="D89" s="187" t="s">
        <v>369</v>
      </c>
      <c r="E89" s="221"/>
      <c r="F89" s="247"/>
      <c r="G89" s="221"/>
      <c r="H89" s="196" t="s">
        <v>10</v>
      </c>
      <c r="I89" s="223"/>
      <c r="J89" s="221"/>
      <c r="K89" s="124"/>
      <c r="L89" s="196">
        <f t="shared" si="4"/>
        <v>1028</v>
      </c>
      <c r="M89" s="191">
        <v>1</v>
      </c>
      <c r="N89" s="221"/>
      <c r="O89" s="187" t="s">
        <v>63</v>
      </c>
      <c r="P89" s="221"/>
      <c r="Q89" s="28"/>
      <c r="R89" s="28"/>
    </row>
    <row r="90" spans="1:18" ht="15.75" hidden="1" customHeight="1" outlineLevel="3" thickBot="1" x14ac:dyDescent="0.35">
      <c r="A90" s="33"/>
      <c r="B90" s="10"/>
      <c r="C90" s="4" t="s">
        <v>5</v>
      </c>
      <c r="D90" s="187" t="s">
        <v>368</v>
      </c>
      <c r="E90" s="220" t="s">
        <v>338</v>
      </c>
      <c r="F90" s="247"/>
      <c r="G90" s="220" t="s">
        <v>48</v>
      </c>
      <c r="H90" s="196" t="s">
        <v>10</v>
      </c>
      <c r="I90" s="222" t="s">
        <v>6</v>
      </c>
      <c r="J90" s="220" t="s">
        <v>1</v>
      </c>
      <c r="K90" s="124"/>
      <c r="L90" s="196">
        <f t="shared" si="4"/>
        <v>1029</v>
      </c>
      <c r="M90" s="191">
        <v>1</v>
      </c>
      <c r="N90" s="220" t="s">
        <v>7</v>
      </c>
      <c r="O90" s="187" t="s">
        <v>62</v>
      </c>
      <c r="P90" s="220" t="s">
        <v>9</v>
      </c>
      <c r="Q90" s="28"/>
      <c r="R90" s="28"/>
    </row>
    <row r="91" spans="1:18" ht="15.75" hidden="1" customHeight="1" outlineLevel="3" thickBot="1" x14ac:dyDescent="0.35">
      <c r="A91" s="33"/>
      <c r="B91" s="10"/>
      <c r="C91" s="4" t="s">
        <v>5</v>
      </c>
      <c r="D91" s="187" t="s">
        <v>370</v>
      </c>
      <c r="E91" s="221"/>
      <c r="F91" s="221"/>
      <c r="G91" s="221"/>
      <c r="H91" s="196" t="s">
        <v>10</v>
      </c>
      <c r="I91" s="223"/>
      <c r="J91" s="221"/>
      <c r="K91" s="124"/>
      <c r="L91" s="196">
        <f t="shared" si="4"/>
        <v>1030</v>
      </c>
      <c r="M91" s="191">
        <v>1</v>
      </c>
      <c r="N91" s="221"/>
      <c r="O91" s="187" t="s">
        <v>63</v>
      </c>
      <c r="P91" s="221"/>
      <c r="Q91" s="28"/>
      <c r="R91" s="28"/>
    </row>
    <row r="92" spans="1:18" ht="15.75" hidden="1" customHeight="1" outlineLevel="3" thickBot="1" x14ac:dyDescent="0.35">
      <c r="A92" s="33"/>
      <c r="B92" s="17" t="s">
        <v>5</v>
      </c>
      <c r="C92" s="4" t="s">
        <v>5</v>
      </c>
      <c r="D92" s="189" t="s">
        <v>322</v>
      </c>
      <c r="E92" s="220" t="s">
        <v>326</v>
      </c>
      <c r="F92" s="248" t="s">
        <v>327</v>
      </c>
      <c r="G92" s="196" t="s">
        <v>14</v>
      </c>
      <c r="H92" s="196" t="s">
        <v>16</v>
      </c>
      <c r="I92" s="5" t="s">
        <v>6</v>
      </c>
      <c r="J92" s="196"/>
      <c r="K92" s="124"/>
      <c r="L92" s="196">
        <f t="shared" si="4"/>
        <v>1031</v>
      </c>
      <c r="M92" s="191">
        <v>1</v>
      </c>
      <c r="N92" s="196" t="s">
        <v>13</v>
      </c>
      <c r="O92" s="196"/>
      <c r="P92" s="196" t="s">
        <v>15</v>
      </c>
      <c r="Q92" s="28"/>
      <c r="R92" s="28"/>
    </row>
    <row r="93" spans="1:18" ht="15.75" hidden="1" customHeight="1" outlineLevel="3" thickBot="1" x14ac:dyDescent="0.35">
      <c r="A93" s="33"/>
      <c r="B93" s="8"/>
      <c r="C93" s="4" t="s">
        <v>5</v>
      </c>
      <c r="D93" s="189" t="s">
        <v>323</v>
      </c>
      <c r="E93" s="247"/>
      <c r="F93" s="249"/>
      <c r="G93" s="196" t="s">
        <v>18</v>
      </c>
      <c r="H93" s="196" t="s">
        <v>16</v>
      </c>
      <c r="I93" s="5" t="s">
        <v>6</v>
      </c>
      <c r="J93" s="196"/>
      <c r="K93" s="124"/>
      <c r="L93" s="196">
        <f t="shared" si="4"/>
        <v>1032</v>
      </c>
      <c r="M93" s="191">
        <v>1</v>
      </c>
      <c r="N93" s="196" t="s">
        <v>13</v>
      </c>
      <c r="O93" s="196"/>
      <c r="P93" s="196" t="s">
        <v>15</v>
      </c>
      <c r="Q93" s="28"/>
      <c r="R93" s="28"/>
    </row>
    <row r="94" spans="1:18" ht="15.75" hidden="1" customHeight="1" outlineLevel="3" thickBot="1" x14ac:dyDescent="0.35">
      <c r="A94" s="33"/>
      <c r="B94" s="8"/>
      <c r="C94" s="4" t="s">
        <v>5</v>
      </c>
      <c r="D94" s="189" t="s">
        <v>324</v>
      </c>
      <c r="E94" s="221"/>
      <c r="F94" s="249"/>
      <c r="G94" s="196" t="s">
        <v>20</v>
      </c>
      <c r="H94" s="196" t="s">
        <v>16</v>
      </c>
      <c r="I94" s="5" t="s">
        <v>6</v>
      </c>
      <c r="J94" s="196"/>
      <c r="K94" s="124"/>
      <c r="L94" s="196">
        <f t="shared" si="4"/>
        <v>1033</v>
      </c>
      <c r="M94" s="191">
        <v>1</v>
      </c>
      <c r="N94" s="196" t="s">
        <v>13</v>
      </c>
      <c r="O94" s="196"/>
      <c r="P94" s="196" t="s">
        <v>15</v>
      </c>
      <c r="Q94" s="28"/>
      <c r="R94" s="28"/>
    </row>
    <row r="95" spans="1:18" ht="15.75" hidden="1" customHeight="1" outlineLevel="3" thickBot="1" x14ac:dyDescent="0.35">
      <c r="A95" s="33"/>
      <c r="B95" s="8"/>
      <c r="C95" s="4" t="s">
        <v>5</v>
      </c>
      <c r="D95" s="189" t="s">
        <v>363</v>
      </c>
      <c r="E95" s="220" t="s">
        <v>290</v>
      </c>
      <c r="F95" s="249"/>
      <c r="G95" s="196" t="s">
        <v>22</v>
      </c>
      <c r="H95" s="196" t="s">
        <v>23</v>
      </c>
      <c r="I95" s="5" t="s">
        <v>6</v>
      </c>
      <c r="J95" s="196"/>
      <c r="K95" s="124"/>
      <c r="L95" s="196">
        <f t="shared" si="4"/>
        <v>1034</v>
      </c>
      <c r="M95" s="191">
        <v>1</v>
      </c>
      <c r="N95" s="196" t="s">
        <v>13</v>
      </c>
      <c r="O95" s="196"/>
      <c r="P95" s="196">
        <v>1E-4</v>
      </c>
      <c r="Q95" s="28"/>
      <c r="R95" s="28"/>
    </row>
    <row r="96" spans="1:18" ht="15.75" hidden="1" customHeight="1" outlineLevel="3" thickBot="1" x14ac:dyDescent="0.35">
      <c r="A96" s="33"/>
      <c r="B96" s="8"/>
      <c r="C96" s="4" t="s">
        <v>5</v>
      </c>
      <c r="D96" s="189" t="s">
        <v>371</v>
      </c>
      <c r="E96" s="247"/>
      <c r="F96" s="249"/>
      <c r="G96" s="196" t="s">
        <v>25</v>
      </c>
      <c r="H96" s="196" t="s">
        <v>16</v>
      </c>
      <c r="I96" s="5" t="s">
        <v>6</v>
      </c>
      <c r="J96" s="196"/>
      <c r="K96" s="124"/>
      <c r="L96" s="196">
        <f t="shared" si="4"/>
        <v>1035</v>
      </c>
      <c r="M96" s="191">
        <v>1</v>
      </c>
      <c r="N96" s="196" t="s">
        <v>13</v>
      </c>
      <c r="O96" s="196"/>
      <c r="P96" s="196" t="s">
        <v>26</v>
      </c>
      <c r="Q96" s="28"/>
      <c r="R96" s="28"/>
    </row>
    <row r="97" spans="1:18" ht="15.75" hidden="1" customHeight="1" outlineLevel="3" thickBot="1" x14ac:dyDescent="0.35">
      <c r="A97" s="33"/>
      <c r="B97" s="8"/>
      <c r="C97" s="4" t="s">
        <v>5</v>
      </c>
      <c r="D97" s="189" t="s">
        <v>372</v>
      </c>
      <c r="E97" s="247"/>
      <c r="F97" s="249"/>
      <c r="G97" s="196" t="s">
        <v>25</v>
      </c>
      <c r="H97" s="196" t="s">
        <v>16</v>
      </c>
      <c r="I97" s="5" t="s">
        <v>6</v>
      </c>
      <c r="J97" s="196"/>
      <c r="K97" s="124"/>
      <c r="L97" s="196">
        <f t="shared" si="4"/>
        <v>1036</v>
      </c>
      <c r="M97" s="191">
        <v>1</v>
      </c>
      <c r="N97" s="196" t="s">
        <v>13</v>
      </c>
      <c r="O97" s="196"/>
      <c r="P97" s="196" t="s">
        <v>26</v>
      </c>
      <c r="Q97" s="28"/>
      <c r="R97" s="28"/>
    </row>
    <row r="98" spans="1:18" ht="15.75" hidden="1" customHeight="1" outlineLevel="3" thickBot="1" x14ac:dyDescent="0.35">
      <c r="A98" s="33"/>
      <c r="B98" s="8"/>
      <c r="C98" s="4" t="s">
        <v>5</v>
      </c>
      <c r="D98" s="189" t="s">
        <v>158</v>
      </c>
      <c r="E98" s="221"/>
      <c r="F98" s="249"/>
      <c r="G98" s="196" t="s">
        <v>27</v>
      </c>
      <c r="H98" s="196" t="s">
        <v>16</v>
      </c>
      <c r="I98" s="5" t="s">
        <v>6</v>
      </c>
      <c r="J98" s="196"/>
      <c r="K98" s="124"/>
      <c r="L98" s="196">
        <f t="shared" si="4"/>
        <v>1037</v>
      </c>
      <c r="M98" s="191">
        <v>1</v>
      </c>
      <c r="N98" s="196" t="s">
        <v>13</v>
      </c>
      <c r="O98" s="196"/>
      <c r="P98" s="9" t="s">
        <v>28</v>
      </c>
      <c r="Q98" s="28"/>
      <c r="R98" s="28"/>
    </row>
    <row r="99" spans="1:18" ht="16.5" hidden="1" customHeight="1" outlineLevel="3" thickBot="1" x14ac:dyDescent="0.35">
      <c r="A99" s="33"/>
      <c r="B99" s="10"/>
      <c r="C99" s="4" t="s">
        <v>5</v>
      </c>
      <c r="D99" s="189" t="s">
        <v>373</v>
      </c>
      <c r="E99" s="172" t="s">
        <v>159</v>
      </c>
      <c r="F99" s="250"/>
      <c r="G99" s="196" t="s">
        <v>46</v>
      </c>
      <c r="H99" s="196" t="s">
        <v>47</v>
      </c>
      <c r="I99" s="5" t="s">
        <v>6</v>
      </c>
      <c r="J99" s="196"/>
      <c r="K99" s="124"/>
      <c r="L99" s="196">
        <f t="shared" si="4"/>
        <v>1038</v>
      </c>
      <c r="M99" s="191">
        <v>1</v>
      </c>
      <c r="N99" s="196" t="s">
        <v>13</v>
      </c>
      <c r="O99" s="196"/>
      <c r="P99" s="196">
        <v>0.01</v>
      </c>
      <c r="Q99" s="28"/>
      <c r="R99" s="28"/>
    </row>
    <row r="100" spans="1:18" ht="15.75" hidden="1" customHeight="1" outlineLevel="3" thickBot="1" x14ac:dyDescent="0.35">
      <c r="A100" s="33"/>
      <c r="B100" s="10"/>
      <c r="C100" s="4" t="s">
        <v>5</v>
      </c>
      <c r="D100" s="187" t="s">
        <v>56</v>
      </c>
      <c r="E100" s="220" t="s">
        <v>274</v>
      </c>
      <c r="F100" s="248" t="s">
        <v>251</v>
      </c>
      <c r="G100" s="196" t="s">
        <v>14</v>
      </c>
      <c r="H100" s="196" t="s">
        <v>16</v>
      </c>
      <c r="I100" s="5" t="s">
        <v>6</v>
      </c>
      <c r="J100" s="196"/>
      <c r="K100" s="124"/>
      <c r="L100" s="196">
        <f t="shared" si="4"/>
        <v>1039</v>
      </c>
      <c r="M100" s="191">
        <v>1</v>
      </c>
      <c r="N100" s="196" t="s">
        <v>13</v>
      </c>
      <c r="O100" s="196"/>
      <c r="P100" s="196" t="s">
        <v>15</v>
      </c>
      <c r="Q100" s="28"/>
      <c r="R100" s="28"/>
    </row>
    <row r="101" spans="1:18" ht="15.75" hidden="1" customHeight="1" outlineLevel="3" thickBot="1" x14ac:dyDescent="0.35">
      <c r="A101" s="33"/>
      <c r="B101" s="10"/>
      <c r="C101" s="4" t="s">
        <v>5</v>
      </c>
      <c r="D101" s="187" t="s">
        <v>57</v>
      </c>
      <c r="E101" s="247"/>
      <c r="F101" s="249"/>
      <c r="G101" s="196" t="s">
        <v>18</v>
      </c>
      <c r="H101" s="196" t="s">
        <v>16</v>
      </c>
      <c r="I101" s="5" t="s">
        <v>6</v>
      </c>
      <c r="J101" s="196"/>
      <c r="K101" s="124"/>
      <c r="L101" s="196">
        <f t="shared" si="4"/>
        <v>1040</v>
      </c>
      <c r="M101" s="191">
        <v>1</v>
      </c>
      <c r="N101" s="196" t="s">
        <v>13</v>
      </c>
      <c r="O101" s="196"/>
      <c r="P101" s="196" t="s">
        <v>15</v>
      </c>
      <c r="Q101" s="28"/>
      <c r="R101" s="28"/>
    </row>
    <row r="102" spans="1:18" ht="15.75" hidden="1" customHeight="1" outlineLevel="3" thickBot="1" x14ac:dyDescent="0.35">
      <c r="A102" s="33"/>
      <c r="B102" s="10"/>
      <c r="C102" s="4" t="s">
        <v>5</v>
      </c>
      <c r="D102" s="187" t="s">
        <v>58</v>
      </c>
      <c r="E102" s="221"/>
      <c r="F102" s="249"/>
      <c r="G102" s="196" t="s">
        <v>20</v>
      </c>
      <c r="H102" s="196" t="s">
        <v>16</v>
      </c>
      <c r="I102" s="5" t="s">
        <v>6</v>
      </c>
      <c r="J102" s="196"/>
      <c r="K102" s="124"/>
      <c r="L102" s="196">
        <f t="shared" si="4"/>
        <v>1041</v>
      </c>
      <c r="M102" s="191">
        <v>1</v>
      </c>
      <c r="N102" s="196" t="s">
        <v>13</v>
      </c>
      <c r="O102" s="196"/>
      <c r="P102" s="196" t="s">
        <v>15</v>
      </c>
      <c r="Q102" s="28"/>
      <c r="R102" s="28"/>
    </row>
    <row r="103" spans="1:18" ht="15.75" hidden="1" customHeight="1" outlineLevel="3" thickBot="1" x14ac:dyDescent="0.35">
      <c r="A103" s="33"/>
      <c r="B103" s="10"/>
      <c r="C103" s="4" t="s">
        <v>5</v>
      </c>
      <c r="D103" s="187" t="s">
        <v>59</v>
      </c>
      <c r="E103" s="220" t="s">
        <v>217</v>
      </c>
      <c r="F103" s="249"/>
      <c r="G103" s="196" t="s">
        <v>14</v>
      </c>
      <c r="H103" s="196" t="s">
        <v>16</v>
      </c>
      <c r="I103" s="5" t="s">
        <v>6</v>
      </c>
      <c r="J103" s="196" t="s">
        <v>1</v>
      </c>
      <c r="K103" s="124"/>
      <c r="L103" s="196">
        <f t="shared" si="4"/>
        <v>1042</v>
      </c>
      <c r="M103" s="191">
        <v>1</v>
      </c>
      <c r="N103" s="196" t="s">
        <v>13</v>
      </c>
      <c r="O103" s="196"/>
      <c r="P103" s="196" t="s">
        <v>15</v>
      </c>
      <c r="Q103" s="28"/>
      <c r="R103" s="28"/>
    </row>
    <row r="104" spans="1:18" ht="15.75" hidden="1" customHeight="1" outlineLevel="3" thickBot="1" x14ac:dyDescent="0.35">
      <c r="A104" s="33"/>
      <c r="B104" s="10"/>
      <c r="C104" s="4" t="s">
        <v>5</v>
      </c>
      <c r="D104" s="187" t="s">
        <v>60</v>
      </c>
      <c r="E104" s="247"/>
      <c r="F104" s="249"/>
      <c r="G104" s="196" t="s">
        <v>18</v>
      </c>
      <c r="H104" s="196" t="s">
        <v>16</v>
      </c>
      <c r="I104" s="5" t="s">
        <v>6</v>
      </c>
      <c r="J104" s="196" t="s">
        <v>1</v>
      </c>
      <c r="K104" s="124"/>
      <c r="L104" s="196">
        <f t="shared" si="4"/>
        <v>1043</v>
      </c>
      <c r="M104" s="191">
        <v>1</v>
      </c>
      <c r="N104" s="196" t="s">
        <v>13</v>
      </c>
      <c r="O104" s="196"/>
      <c r="P104" s="196" t="s">
        <v>15</v>
      </c>
      <c r="Q104" s="28"/>
      <c r="R104" s="28"/>
    </row>
    <row r="105" spans="1:18" ht="15.75" hidden="1" customHeight="1" outlineLevel="3" thickBot="1" x14ac:dyDescent="0.35">
      <c r="A105" s="33"/>
      <c r="B105" s="10"/>
      <c r="C105" s="4" t="s">
        <v>5</v>
      </c>
      <c r="D105" s="187" t="s">
        <v>61</v>
      </c>
      <c r="E105" s="221"/>
      <c r="F105" s="250"/>
      <c r="G105" s="196" t="s">
        <v>20</v>
      </c>
      <c r="H105" s="196" t="s">
        <v>16</v>
      </c>
      <c r="I105" s="5" t="s">
        <v>6</v>
      </c>
      <c r="J105" s="196" t="s">
        <v>1</v>
      </c>
      <c r="K105" s="124"/>
      <c r="L105" s="196">
        <f t="shared" si="4"/>
        <v>1044</v>
      </c>
      <c r="M105" s="191">
        <v>1</v>
      </c>
      <c r="N105" s="196" t="s">
        <v>13</v>
      </c>
      <c r="O105" s="196"/>
      <c r="P105" s="196" t="s">
        <v>15</v>
      </c>
      <c r="Q105" s="28"/>
      <c r="R105" s="28"/>
    </row>
    <row r="106" spans="1:18" ht="15.75" hidden="1" customHeight="1" outlineLevel="3" thickBot="1" x14ac:dyDescent="0.35">
      <c r="A106" s="33"/>
      <c r="B106" s="10"/>
      <c r="C106" s="4" t="s">
        <v>5</v>
      </c>
      <c r="D106" s="224" t="s">
        <v>45</v>
      </c>
      <c r="E106" s="225"/>
      <c r="F106" s="251"/>
      <c r="G106" s="196"/>
      <c r="H106" s="196" t="s">
        <v>67</v>
      </c>
      <c r="I106" s="5" t="s">
        <v>6</v>
      </c>
      <c r="J106" s="196"/>
      <c r="K106" s="124"/>
      <c r="L106" s="196">
        <f t="shared" si="4"/>
        <v>1045</v>
      </c>
      <c r="M106" s="191">
        <v>3</v>
      </c>
      <c r="N106" s="196" t="s">
        <v>13</v>
      </c>
      <c r="O106" s="196"/>
      <c r="P106" s="9"/>
      <c r="Q106" s="40"/>
      <c r="R106" s="28"/>
    </row>
    <row r="107" spans="1:18" ht="15" hidden="1" customHeight="1" outlineLevel="3" thickBot="1" x14ac:dyDescent="0.35">
      <c r="A107" s="33"/>
      <c r="B107" s="8"/>
      <c r="C107" s="4" t="s">
        <v>5</v>
      </c>
      <c r="D107" s="220" t="s">
        <v>147</v>
      </c>
      <c r="E107" s="216" t="s">
        <v>325</v>
      </c>
      <c r="F107" s="252"/>
      <c r="G107" s="220" t="s">
        <v>320</v>
      </c>
      <c r="H107" s="196" t="s">
        <v>10</v>
      </c>
      <c r="I107" s="222" t="s">
        <v>6</v>
      </c>
      <c r="J107" s="220" t="s">
        <v>1</v>
      </c>
      <c r="K107" s="124"/>
      <c r="L107" s="196">
        <f t="shared" si="4"/>
        <v>1048</v>
      </c>
      <c r="M107" s="191">
        <v>1</v>
      </c>
      <c r="N107" s="220" t="s">
        <v>7</v>
      </c>
      <c r="O107" s="187" t="s">
        <v>62</v>
      </c>
      <c r="P107" s="220"/>
      <c r="Q107" s="28"/>
      <c r="R107" s="28"/>
    </row>
    <row r="108" spans="1:18" ht="15" hidden="1" customHeight="1" outlineLevel="3" thickBot="1" x14ac:dyDescent="0.35">
      <c r="A108" s="33"/>
      <c r="B108" s="8"/>
      <c r="C108" s="4" t="s">
        <v>5</v>
      </c>
      <c r="D108" s="221"/>
      <c r="E108" s="253"/>
      <c r="F108" s="254"/>
      <c r="G108" s="221"/>
      <c r="H108" s="196" t="s">
        <v>10</v>
      </c>
      <c r="I108" s="223"/>
      <c r="J108" s="221"/>
      <c r="K108" s="124"/>
      <c r="L108" s="196">
        <f t="shared" si="4"/>
        <v>1049</v>
      </c>
      <c r="M108" s="191">
        <v>1</v>
      </c>
      <c r="N108" s="221"/>
      <c r="O108" s="187" t="s">
        <v>63</v>
      </c>
      <c r="P108" s="221"/>
      <c r="Q108" s="28"/>
      <c r="R108" s="28"/>
    </row>
    <row r="109" spans="1:18" ht="15" hidden="1" customHeight="1" outlineLevel="3" thickBot="1" x14ac:dyDescent="0.35">
      <c r="A109" s="33"/>
      <c r="B109" s="8"/>
      <c r="C109" s="4" t="s">
        <v>5</v>
      </c>
      <c r="D109" s="220" t="s">
        <v>146</v>
      </c>
      <c r="E109" s="253"/>
      <c r="F109" s="254"/>
      <c r="G109" s="220" t="s">
        <v>320</v>
      </c>
      <c r="H109" s="196" t="s">
        <v>10</v>
      </c>
      <c r="I109" s="222" t="s">
        <v>6</v>
      </c>
      <c r="J109" s="220" t="s">
        <v>1</v>
      </c>
      <c r="K109" s="124"/>
      <c r="L109" s="196">
        <f t="shared" si="4"/>
        <v>1050</v>
      </c>
      <c r="M109" s="191">
        <v>1</v>
      </c>
      <c r="N109" s="220" t="s">
        <v>7</v>
      </c>
      <c r="O109" s="187" t="s">
        <v>62</v>
      </c>
      <c r="P109" s="220"/>
      <c r="Q109" s="30"/>
      <c r="R109" s="30"/>
    </row>
    <row r="110" spans="1:18" ht="15" hidden="1" customHeight="1" outlineLevel="3" thickBot="1" x14ac:dyDescent="0.35">
      <c r="A110" s="33"/>
      <c r="B110" s="8"/>
      <c r="C110" s="4" t="s">
        <v>5</v>
      </c>
      <c r="D110" s="221"/>
      <c r="E110" s="218"/>
      <c r="F110" s="255"/>
      <c r="G110" s="221"/>
      <c r="H110" s="196" t="s">
        <v>10</v>
      </c>
      <c r="I110" s="223"/>
      <c r="J110" s="221"/>
      <c r="K110" s="124"/>
      <c r="L110" s="196">
        <f t="shared" si="4"/>
        <v>1051</v>
      </c>
      <c r="M110" s="191">
        <v>1</v>
      </c>
      <c r="N110" s="221"/>
      <c r="O110" s="187" t="s">
        <v>63</v>
      </c>
      <c r="P110" s="221"/>
      <c r="Q110" s="30"/>
      <c r="R110" s="30"/>
    </row>
    <row r="111" spans="1:18" ht="15.75" hidden="1" customHeight="1" outlineLevel="3" thickBot="1" x14ac:dyDescent="0.35">
      <c r="A111" s="33"/>
      <c r="B111" s="10"/>
      <c r="C111" s="4" t="s">
        <v>5</v>
      </c>
      <c r="D111" s="224" t="s">
        <v>45</v>
      </c>
      <c r="E111" s="225"/>
      <c r="F111" s="251"/>
      <c r="G111" s="196"/>
      <c r="H111" s="196" t="s">
        <v>67</v>
      </c>
      <c r="I111" s="5" t="s">
        <v>6</v>
      </c>
      <c r="J111" s="196"/>
      <c r="K111" s="124"/>
      <c r="L111" s="196">
        <f t="shared" si="4"/>
        <v>1052</v>
      </c>
      <c r="M111" s="191">
        <v>4</v>
      </c>
      <c r="N111" s="196" t="s">
        <v>13</v>
      </c>
      <c r="O111" s="196"/>
      <c r="P111" s="9"/>
      <c r="Q111" s="40"/>
      <c r="R111" s="28"/>
    </row>
    <row r="112" spans="1:18" s="25" customFormat="1" outlineLevel="2" collapsed="1" thickBot="1" x14ac:dyDescent="0.35">
      <c r="A112" s="150" t="s">
        <v>387</v>
      </c>
      <c r="B112" s="65"/>
      <c r="C112" s="65"/>
      <c r="D112" s="66"/>
      <c r="E112" s="89"/>
      <c r="G112" s="89"/>
      <c r="H112" s="66"/>
      <c r="I112" s="89"/>
      <c r="J112" s="89"/>
      <c r="K112" s="125"/>
      <c r="L112" s="19">
        <f t="shared" si="4"/>
        <v>1056</v>
      </c>
      <c r="M112" s="65">
        <f>SUM(M113:M152)</f>
        <v>40</v>
      </c>
      <c r="N112" s="89"/>
      <c r="O112" s="65"/>
      <c r="P112" s="89"/>
      <c r="Q112" s="26"/>
    </row>
    <row r="113" spans="1:18" ht="15.75" hidden="1" customHeight="1" outlineLevel="3" thickBot="1" x14ac:dyDescent="0.35">
      <c r="A113" s="33"/>
      <c r="B113" s="8"/>
      <c r="C113" s="4" t="s">
        <v>5</v>
      </c>
      <c r="D113" s="256" t="s">
        <v>64</v>
      </c>
      <c r="E113" s="220" t="s">
        <v>335</v>
      </c>
      <c r="F113" s="220" t="s">
        <v>321</v>
      </c>
      <c r="G113" s="220" t="s">
        <v>8</v>
      </c>
      <c r="H113" s="196" t="s">
        <v>10</v>
      </c>
      <c r="I113" s="222" t="s">
        <v>6</v>
      </c>
      <c r="J113" s="220" t="s">
        <v>1</v>
      </c>
      <c r="K113" s="124"/>
      <c r="L113" s="196">
        <f>L112</f>
        <v>1056</v>
      </c>
      <c r="M113" s="191">
        <v>1</v>
      </c>
      <c r="N113" s="220" t="s">
        <v>7</v>
      </c>
      <c r="O113" s="187" t="s">
        <v>62</v>
      </c>
      <c r="P113" s="220" t="s">
        <v>9</v>
      </c>
      <c r="Q113" s="28"/>
      <c r="R113" s="28"/>
    </row>
    <row r="114" spans="1:18" ht="15.75" hidden="1" customHeight="1" outlineLevel="3" thickBot="1" x14ac:dyDescent="0.35">
      <c r="A114" s="33"/>
      <c r="B114" s="11"/>
      <c r="C114" s="4" t="s">
        <v>5</v>
      </c>
      <c r="D114" s="256"/>
      <c r="E114" s="257"/>
      <c r="F114" s="247"/>
      <c r="G114" s="221"/>
      <c r="H114" s="196" t="s">
        <v>10</v>
      </c>
      <c r="I114" s="223"/>
      <c r="J114" s="221"/>
      <c r="K114" s="124"/>
      <c r="L114" s="196">
        <f>L113+M113</f>
        <v>1057</v>
      </c>
      <c r="M114" s="191">
        <v>1</v>
      </c>
      <c r="N114" s="221"/>
      <c r="O114" s="187" t="s">
        <v>63</v>
      </c>
      <c r="P114" s="221"/>
      <c r="Q114" s="28"/>
      <c r="R114" s="28"/>
    </row>
    <row r="115" spans="1:18" ht="15.75" hidden="1" customHeight="1" outlineLevel="3" thickBot="1" x14ac:dyDescent="0.35">
      <c r="A115" s="33"/>
      <c r="B115" s="8"/>
      <c r="C115" s="4" t="s">
        <v>5</v>
      </c>
      <c r="D115" s="256" t="s">
        <v>65</v>
      </c>
      <c r="E115" s="257"/>
      <c r="F115" s="247"/>
      <c r="G115" s="220" t="s">
        <v>8</v>
      </c>
      <c r="H115" s="196" t="s">
        <v>10</v>
      </c>
      <c r="I115" s="222" t="s">
        <v>6</v>
      </c>
      <c r="J115" s="220" t="s">
        <v>1</v>
      </c>
      <c r="K115" s="124"/>
      <c r="L115" s="196">
        <f t="shared" ref="L115:L153" si="5">L114+M114</f>
        <v>1058</v>
      </c>
      <c r="M115" s="191">
        <v>1</v>
      </c>
      <c r="N115" s="220" t="s">
        <v>7</v>
      </c>
      <c r="O115" s="187" t="s">
        <v>62</v>
      </c>
      <c r="P115" s="220" t="s">
        <v>9</v>
      </c>
      <c r="Q115" s="28"/>
      <c r="R115" s="28"/>
    </row>
    <row r="116" spans="1:18" ht="15.75" hidden="1" customHeight="1" outlineLevel="3" thickBot="1" x14ac:dyDescent="0.35">
      <c r="A116" s="33"/>
      <c r="B116" s="8"/>
      <c r="C116" s="4" t="s">
        <v>5</v>
      </c>
      <c r="D116" s="256"/>
      <c r="E116" s="257"/>
      <c r="F116" s="247"/>
      <c r="G116" s="221"/>
      <c r="H116" s="196" t="s">
        <v>10</v>
      </c>
      <c r="I116" s="223"/>
      <c r="J116" s="221"/>
      <c r="K116" s="124"/>
      <c r="L116" s="196">
        <f t="shared" si="5"/>
        <v>1059</v>
      </c>
      <c r="M116" s="191">
        <v>1</v>
      </c>
      <c r="N116" s="221"/>
      <c r="O116" s="187" t="s">
        <v>63</v>
      </c>
      <c r="P116" s="221"/>
      <c r="Q116" s="28"/>
      <c r="R116" s="28"/>
    </row>
    <row r="117" spans="1:18" ht="15.75" hidden="1" customHeight="1" outlineLevel="3" thickBot="1" x14ac:dyDescent="0.35">
      <c r="A117" s="33"/>
      <c r="B117" s="8"/>
      <c r="C117" s="4" t="s">
        <v>5</v>
      </c>
      <c r="D117" s="256" t="s">
        <v>66</v>
      </c>
      <c r="E117" s="257"/>
      <c r="F117" s="247"/>
      <c r="G117" s="220" t="s">
        <v>8</v>
      </c>
      <c r="H117" s="196" t="s">
        <v>10</v>
      </c>
      <c r="I117" s="222" t="s">
        <v>6</v>
      </c>
      <c r="J117" s="220" t="s">
        <v>1</v>
      </c>
      <c r="K117" s="124"/>
      <c r="L117" s="196">
        <f t="shared" si="5"/>
        <v>1060</v>
      </c>
      <c r="M117" s="191">
        <v>1</v>
      </c>
      <c r="N117" s="220" t="s">
        <v>7</v>
      </c>
      <c r="O117" s="187" t="s">
        <v>62</v>
      </c>
      <c r="P117" s="220" t="s">
        <v>9</v>
      </c>
      <c r="Q117" s="28"/>
      <c r="R117" s="28"/>
    </row>
    <row r="118" spans="1:18" ht="15.75" hidden="1" customHeight="1" outlineLevel="3" thickBot="1" x14ac:dyDescent="0.35">
      <c r="A118" s="33"/>
      <c r="B118" s="8"/>
      <c r="C118" s="4" t="s">
        <v>5</v>
      </c>
      <c r="D118" s="256"/>
      <c r="E118" s="258"/>
      <c r="F118" s="247"/>
      <c r="G118" s="221"/>
      <c r="H118" s="196" t="s">
        <v>10</v>
      </c>
      <c r="I118" s="223"/>
      <c r="J118" s="221"/>
      <c r="K118" s="124"/>
      <c r="L118" s="196">
        <f t="shared" si="5"/>
        <v>1061</v>
      </c>
      <c r="M118" s="191">
        <v>1</v>
      </c>
      <c r="N118" s="221"/>
      <c r="O118" s="187" t="s">
        <v>63</v>
      </c>
      <c r="P118" s="221"/>
      <c r="Q118" s="28"/>
      <c r="R118" s="28"/>
    </row>
    <row r="119" spans="1:18" ht="15.75" hidden="1" customHeight="1" outlineLevel="3" thickBot="1" x14ac:dyDescent="0.35">
      <c r="A119" s="33"/>
      <c r="B119" s="8"/>
      <c r="C119" s="4" t="s">
        <v>5</v>
      </c>
      <c r="D119" s="256" t="s">
        <v>328</v>
      </c>
      <c r="E119" s="220" t="s">
        <v>336</v>
      </c>
      <c r="F119" s="247"/>
      <c r="G119" s="220" t="s">
        <v>8</v>
      </c>
      <c r="H119" s="196" t="s">
        <v>10</v>
      </c>
      <c r="I119" s="222" t="s">
        <v>6</v>
      </c>
      <c r="J119" s="220" t="s">
        <v>1</v>
      </c>
      <c r="K119" s="124"/>
      <c r="L119" s="196">
        <f t="shared" si="5"/>
        <v>1062</v>
      </c>
      <c r="M119" s="191">
        <v>1</v>
      </c>
      <c r="N119" s="220" t="s">
        <v>7</v>
      </c>
      <c r="O119" s="187" t="s">
        <v>62</v>
      </c>
      <c r="P119" s="220" t="s">
        <v>9</v>
      </c>
      <c r="Q119" s="28"/>
      <c r="R119" s="28"/>
    </row>
    <row r="120" spans="1:18" ht="15.75" hidden="1" customHeight="1" outlineLevel="3" thickBot="1" x14ac:dyDescent="0.35">
      <c r="A120" s="33"/>
      <c r="B120" s="11"/>
      <c r="C120" s="4" t="s">
        <v>5</v>
      </c>
      <c r="D120" s="256"/>
      <c r="E120" s="257"/>
      <c r="F120" s="247"/>
      <c r="G120" s="221"/>
      <c r="H120" s="196" t="s">
        <v>10</v>
      </c>
      <c r="I120" s="223"/>
      <c r="J120" s="221"/>
      <c r="K120" s="124"/>
      <c r="L120" s="196">
        <f t="shared" si="5"/>
        <v>1063</v>
      </c>
      <c r="M120" s="191">
        <v>1</v>
      </c>
      <c r="N120" s="221"/>
      <c r="O120" s="187" t="s">
        <v>63</v>
      </c>
      <c r="P120" s="221"/>
      <c r="Q120" s="28"/>
      <c r="R120" s="28"/>
    </row>
    <row r="121" spans="1:18" ht="15.75" hidden="1" customHeight="1" outlineLevel="3" thickBot="1" x14ac:dyDescent="0.35">
      <c r="A121" s="33"/>
      <c r="B121" s="8"/>
      <c r="C121" s="4" t="s">
        <v>5</v>
      </c>
      <c r="D121" s="256" t="s">
        <v>329</v>
      </c>
      <c r="E121" s="257"/>
      <c r="F121" s="247"/>
      <c r="G121" s="220" t="s">
        <v>8</v>
      </c>
      <c r="H121" s="196" t="s">
        <v>10</v>
      </c>
      <c r="I121" s="222" t="s">
        <v>6</v>
      </c>
      <c r="J121" s="220" t="s">
        <v>1</v>
      </c>
      <c r="K121" s="124"/>
      <c r="L121" s="196">
        <f t="shared" si="5"/>
        <v>1064</v>
      </c>
      <c r="M121" s="191">
        <v>1</v>
      </c>
      <c r="N121" s="220" t="s">
        <v>7</v>
      </c>
      <c r="O121" s="187" t="s">
        <v>62</v>
      </c>
      <c r="P121" s="220" t="s">
        <v>9</v>
      </c>
      <c r="Q121" s="28"/>
      <c r="R121" s="28"/>
    </row>
    <row r="122" spans="1:18" ht="15.75" hidden="1" customHeight="1" outlineLevel="3" thickBot="1" x14ac:dyDescent="0.35">
      <c r="A122" s="33"/>
      <c r="B122" s="8"/>
      <c r="C122" s="4" t="s">
        <v>5</v>
      </c>
      <c r="D122" s="256"/>
      <c r="E122" s="257"/>
      <c r="F122" s="247"/>
      <c r="G122" s="221"/>
      <c r="H122" s="196" t="s">
        <v>10</v>
      </c>
      <c r="I122" s="223"/>
      <c r="J122" s="221"/>
      <c r="K122" s="124"/>
      <c r="L122" s="196">
        <f t="shared" si="5"/>
        <v>1065</v>
      </c>
      <c r="M122" s="191">
        <v>1</v>
      </c>
      <c r="N122" s="221"/>
      <c r="O122" s="187" t="s">
        <v>63</v>
      </c>
      <c r="P122" s="221"/>
      <c r="Q122" s="28"/>
      <c r="R122" s="28"/>
    </row>
    <row r="123" spans="1:18" ht="15.75" hidden="1" customHeight="1" outlineLevel="3" thickBot="1" x14ac:dyDescent="0.35">
      <c r="A123" s="33"/>
      <c r="B123" s="8"/>
      <c r="C123" s="4" t="s">
        <v>5</v>
      </c>
      <c r="D123" s="256" t="s">
        <v>330</v>
      </c>
      <c r="E123" s="257"/>
      <c r="F123" s="247"/>
      <c r="G123" s="220" t="s">
        <v>8</v>
      </c>
      <c r="H123" s="196" t="s">
        <v>10</v>
      </c>
      <c r="I123" s="222" t="s">
        <v>6</v>
      </c>
      <c r="J123" s="220" t="s">
        <v>1</v>
      </c>
      <c r="K123" s="124"/>
      <c r="L123" s="196">
        <f t="shared" si="5"/>
        <v>1066</v>
      </c>
      <c r="M123" s="191">
        <v>1</v>
      </c>
      <c r="N123" s="220" t="s">
        <v>7</v>
      </c>
      <c r="O123" s="187" t="s">
        <v>62</v>
      </c>
      <c r="P123" s="220" t="s">
        <v>9</v>
      </c>
      <c r="Q123" s="28"/>
      <c r="R123" s="28"/>
    </row>
    <row r="124" spans="1:18" ht="15.75" hidden="1" customHeight="1" outlineLevel="3" thickBot="1" x14ac:dyDescent="0.35">
      <c r="A124" s="33"/>
      <c r="B124" s="8"/>
      <c r="C124" s="4" t="s">
        <v>5</v>
      </c>
      <c r="D124" s="256"/>
      <c r="E124" s="258"/>
      <c r="F124" s="247"/>
      <c r="G124" s="221"/>
      <c r="H124" s="196" t="s">
        <v>10</v>
      </c>
      <c r="I124" s="223"/>
      <c r="J124" s="221"/>
      <c r="K124" s="124"/>
      <c r="L124" s="196">
        <f t="shared" si="5"/>
        <v>1067</v>
      </c>
      <c r="M124" s="191">
        <v>1</v>
      </c>
      <c r="N124" s="221"/>
      <c r="O124" s="187" t="s">
        <v>63</v>
      </c>
      <c r="P124" s="221"/>
      <c r="Q124" s="28"/>
      <c r="R124" s="28"/>
    </row>
    <row r="125" spans="1:18" ht="15.75" hidden="1" customHeight="1" outlineLevel="3" thickBot="1" x14ac:dyDescent="0.35">
      <c r="A125" s="33"/>
      <c r="B125" s="8"/>
      <c r="C125" s="4" t="s">
        <v>5</v>
      </c>
      <c r="D125" s="256" t="s">
        <v>331</v>
      </c>
      <c r="E125" s="220" t="s">
        <v>337</v>
      </c>
      <c r="F125" s="247"/>
      <c r="G125" s="220" t="s">
        <v>8</v>
      </c>
      <c r="H125" s="196" t="s">
        <v>10</v>
      </c>
      <c r="I125" s="222" t="s">
        <v>6</v>
      </c>
      <c r="J125" s="220" t="s">
        <v>1</v>
      </c>
      <c r="K125" s="124"/>
      <c r="L125" s="196">
        <f t="shared" si="5"/>
        <v>1068</v>
      </c>
      <c r="M125" s="191">
        <v>1</v>
      </c>
      <c r="N125" s="220" t="s">
        <v>7</v>
      </c>
      <c r="O125" s="187" t="s">
        <v>62</v>
      </c>
      <c r="P125" s="220" t="s">
        <v>9</v>
      </c>
      <c r="Q125" s="28"/>
      <c r="R125" s="28"/>
    </row>
    <row r="126" spans="1:18" ht="15.75" hidden="1" customHeight="1" outlineLevel="3" thickBot="1" x14ac:dyDescent="0.35">
      <c r="A126" s="33"/>
      <c r="B126" s="11"/>
      <c r="C126" s="4" t="s">
        <v>5</v>
      </c>
      <c r="D126" s="256"/>
      <c r="E126" s="257"/>
      <c r="F126" s="247"/>
      <c r="G126" s="221"/>
      <c r="H126" s="196" t="s">
        <v>10</v>
      </c>
      <c r="I126" s="223"/>
      <c r="J126" s="221"/>
      <c r="K126" s="124"/>
      <c r="L126" s="196">
        <f t="shared" si="5"/>
        <v>1069</v>
      </c>
      <c r="M126" s="191">
        <v>1</v>
      </c>
      <c r="N126" s="221"/>
      <c r="O126" s="187" t="s">
        <v>63</v>
      </c>
      <c r="P126" s="221"/>
      <c r="Q126" s="28"/>
      <c r="R126" s="28"/>
    </row>
    <row r="127" spans="1:18" ht="15.75" hidden="1" customHeight="1" outlineLevel="3" thickBot="1" x14ac:dyDescent="0.35">
      <c r="A127" s="33"/>
      <c r="B127" s="8"/>
      <c r="C127" s="4" t="s">
        <v>5</v>
      </c>
      <c r="D127" s="256" t="s">
        <v>332</v>
      </c>
      <c r="E127" s="257"/>
      <c r="F127" s="247"/>
      <c r="G127" s="220" t="s">
        <v>8</v>
      </c>
      <c r="H127" s="196" t="s">
        <v>10</v>
      </c>
      <c r="I127" s="222" t="s">
        <v>6</v>
      </c>
      <c r="J127" s="220" t="s">
        <v>1</v>
      </c>
      <c r="K127" s="124"/>
      <c r="L127" s="196">
        <f t="shared" si="5"/>
        <v>1070</v>
      </c>
      <c r="M127" s="191">
        <v>1</v>
      </c>
      <c r="N127" s="220" t="s">
        <v>7</v>
      </c>
      <c r="O127" s="187" t="s">
        <v>62</v>
      </c>
      <c r="P127" s="220" t="s">
        <v>9</v>
      </c>
      <c r="Q127" s="28"/>
      <c r="R127" s="28"/>
    </row>
    <row r="128" spans="1:18" ht="15.75" hidden="1" customHeight="1" outlineLevel="3" thickBot="1" x14ac:dyDescent="0.35">
      <c r="A128" s="33"/>
      <c r="B128" s="8"/>
      <c r="C128" s="4" t="s">
        <v>5</v>
      </c>
      <c r="D128" s="256"/>
      <c r="E128" s="257"/>
      <c r="F128" s="247"/>
      <c r="G128" s="221"/>
      <c r="H128" s="196" t="s">
        <v>10</v>
      </c>
      <c r="I128" s="223"/>
      <c r="J128" s="221"/>
      <c r="K128" s="124"/>
      <c r="L128" s="196">
        <f t="shared" si="5"/>
        <v>1071</v>
      </c>
      <c r="M128" s="191">
        <v>1</v>
      </c>
      <c r="N128" s="221"/>
      <c r="O128" s="187" t="s">
        <v>63</v>
      </c>
      <c r="P128" s="221"/>
      <c r="Q128" s="28"/>
      <c r="R128" s="28"/>
    </row>
    <row r="129" spans="1:18" ht="15.75" hidden="1" customHeight="1" outlineLevel="3" thickBot="1" x14ac:dyDescent="0.35">
      <c r="A129" s="33"/>
      <c r="B129" s="8"/>
      <c r="C129" s="4" t="s">
        <v>5</v>
      </c>
      <c r="D129" s="256" t="s">
        <v>333</v>
      </c>
      <c r="E129" s="257"/>
      <c r="F129" s="247"/>
      <c r="G129" s="220" t="s">
        <v>8</v>
      </c>
      <c r="H129" s="196" t="s">
        <v>10</v>
      </c>
      <c r="I129" s="222" t="s">
        <v>6</v>
      </c>
      <c r="J129" s="220" t="s">
        <v>1</v>
      </c>
      <c r="K129" s="124"/>
      <c r="L129" s="196">
        <f t="shared" si="5"/>
        <v>1072</v>
      </c>
      <c r="M129" s="191">
        <v>1</v>
      </c>
      <c r="N129" s="220" t="s">
        <v>7</v>
      </c>
      <c r="O129" s="187" t="s">
        <v>62</v>
      </c>
      <c r="P129" s="220" t="s">
        <v>9</v>
      </c>
      <c r="Q129" s="28"/>
      <c r="R129" s="28"/>
    </row>
    <row r="130" spans="1:18" ht="15.75" hidden="1" customHeight="1" outlineLevel="3" thickBot="1" x14ac:dyDescent="0.35">
      <c r="A130" s="33"/>
      <c r="B130" s="8"/>
      <c r="C130" s="4" t="s">
        <v>5</v>
      </c>
      <c r="D130" s="256"/>
      <c r="E130" s="258"/>
      <c r="F130" s="221"/>
      <c r="G130" s="221"/>
      <c r="H130" s="196" t="s">
        <v>10</v>
      </c>
      <c r="I130" s="223"/>
      <c r="J130" s="221"/>
      <c r="K130" s="124"/>
      <c r="L130" s="196">
        <f t="shared" si="5"/>
        <v>1073</v>
      </c>
      <c r="M130" s="191">
        <v>1</v>
      </c>
      <c r="N130" s="221"/>
      <c r="O130" s="187" t="s">
        <v>63</v>
      </c>
      <c r="P130" s="221"/>
      <c r="Q130" s="28"/>
      <c r="R130" s="28"/>
    </row>
    <row r="131" spans="1:18" hidden="1" outlineLevel="3" thickBot="1" x14ac:dyDescent="0.35">
      <c r="A131" s="33"/>
      <c r="B131" s="10"/>
      <c r="C131" s="4" t="s">
        <v>5</v>
      </c>
      <c r="D131" s="187" t="s">
        <v>30</v>
      </c>
      <c r="E131" s="259" t="s">
        <v>218</v>
      </c>
      <c r="F131" s="252" t="s">
        <v>327</v>
      </c>
      <c r="G131" s="191" t="s">
        <v>14</v>
      </c>
      <c r="H131" s="196" t="s">
        <v>16</v>
      </c>
      <c r="I131" s="199" t="s">
        <v>6</v>
      </c>
      <c r="J131" s="191"/>
      <c r="K131" s="124"/>
      <c r="L131" s="196">
        <f t="shared" si="5"/>
        <v>1074</v>
      </c>
      <c r="M131" s="191">
        <v>1</v>
      </c>
      <c r="N131" s="191" t="s">
        <v>13</v>
      </c>
      <c r="O131" s="191"/>
      <c r="P131" s="191" t="s">
        <v>15</v>
      </c>
      <c r="Q131" s="28"/>
      <c r="R131" s="28"/>
    </row>
    <row r="132" spans="1:18" hidden="1" outlineLevel="3" thickBot="1" x14ac:dyDescent="0.35">
      <c r="A132" s="33"/>
      <c r="B132" s="10"/>
      <c r="C132" s="4" t="s">
        <v>5</v>
      </c>
      <c r="D132" s="187" t="s">
        <v>31</v>
      </c>
      <c r="E132" s="260"/>
      <c r="F132" s="262"/>
      <c r="G132" s="196" t="s">
        <v>14</v>
      </c>
      <c r="H132" s="196" t="s">
        <v>16</v>
      </c>
      <c r="I132" s="5" t="s">
        <v>6</v>
      </c>
      <c r="J132" s="196"/>
      <c r="K132" s="124"/>
      <c r="L132" s="196">
        <f t="shared" si="5"/>
        <v>1075</v>
      </c>
      <c r="M132" s="191">
        <v>1</v>
      </c>
      <c r="N132" s="196" t="s">
        <v>13</v>
      </c>
      <c r="O132" s="196"/>
      <c r="P132" s="196" t="s">
        <v>15</v>
      </c>
      <c r="Q132" s="28"/>
      <c r="R132" s="28"/>
    </row>
    <row r="133" spans="1:18" hidden="1" outlineLevel="3" thickBot="1" x14ac:dyDescent="0.35">
      <c r="A133" s="33"/>
      <c r="B133" s="10"/>
      <c r="C133" s="4" t="s">
        <v>5</v>
      </c>
      <c r="D133" s="187" t="s">
        <v>32</v>
      </c>
      <c r="E133" s="261"/>
      <c r="F133" s="262"/>
      <c r="G133" s="196" t="s">
        <v>14</v>
      </c>
      <c r="H133" s="196" t="s">
        <v>16</v>
      </c>
      <c r="I133" s="5" t="s">
        <v>6</v>
      </c>
      <c r="J133" s="196"/>
      <c r="K133" s="124"/>
      <c r="L133" s="196">
        <f t="shared" si="5"/>
        <v>1076</v>
      </c>
      <c r="M133" s="191">
        <v>1</v>
      </c>
      <c r="N133" s="196" t="s">
        <v>13</v>
      </c>
      <c r="O133" s="196"/>
      <c r="P133" s="196" t="s">
        <v>15</v>
      </c>
      <c r="Q133" s="28"/>
      <c r="R133" s="28"/>
    </row>
    <row r="134" spans="1:18" hidden="1" outlineLevel="3" thickBot="1" x14ac:dyDescent="0.35">
      <c r="A134" s="33"/>
      <c r="B134" s="10"/>
      <c r="C134" s="4" t="s">
        <v>5</v>
      </c>
      <c r="D134" s="187" t="s">
        <v>53</v>
      </c>
      <c r="E134" s="259" t="s">
        <v>186</v>
      </c>
      <c r="F134" s="262"/>
      <c r="G134" s="196" t="s">
        <v>18</v>
      </c>
      <c r="H134" s="196" t="s">
        <v>16</v>
      </c>
      <c r="I134" s="5" t="s">
        <v>6</v>
      </c>
      <c r="J134" s="196"/>
      <c r="K134" s="124"/>
      <c r="L134" s="196">
        <f t="shared" si="5"/>
        <v>1077</v>
      </c>
      <c r="M134" s="191">
        <v>1</v>
      </c>
      <c r="N134" s="196" t="s">
        <v>13</v>
      </c>
      <c r="O134" s="196"/>
      <c r="P134" s="196" t="s">
        <v>15</v>
      </c>
      <c r="Q134" s="28"/>
      <c r="R134" s="28"/>
    </row>
    <row r="135" spans="1:18" hidden="1" outlineLevel="3" thickBot="1" x14ac:dyDescent="0.35">
      <c r="A135" s="33"/>
      <c r="B135" s="10"/>
      <c r="C135" s="4" t="s">
        <v>5</v>
      </c>
      <c r="D135" s="187" t="s">
        <v>54</v>
      </c>
      <c r="E135" s="263"/>
      <c r="F135" s="262"/>
      <c r="G135" s="196" t="s">
        <v>18</v>
      </c>
      <c r="H135" s="196" t="s">
        <v>16</v>
      </c>
      <c r="I135" s="5" t="s">
        <v>6</v>
      </c>
      <c r="J135" s="196"/>
      <c r="K135" s="124"/>
      <c r="L135" s="196">
        <f t="shared" si="5"/>
        <v>1078</v>
      </c>
      <c r="M135" s="191">
        <v>1</v>
      </c>
      <c r="N135" s="196" t="s">
        <v>13</v>
      </c>
      <c r="O135" s="196"/>
      <c r="P135" s="196" t="s">
        <v>15</v>
      </c>
      <c r="Q135" s="28"/>
      <c r="R135" s="28"/>
    </row>
    <row r="136" spans="1:18" hidden="1" outlineLevel="3" thickBot="1" x14ac:dyDescent="0.35">
      <c r="A136" s="33"/>
      <c r="B136" s="10"/>
      <c r="C136" s="4" t="s">
        <v>5</v>
      </c>
      <c r="D136" s="187" t="s">
        <v>55</v>
      </c>
      <c r="E136" s="264"/>
      <c r="F136" s="262"/>
      <c r="G136" s="196" t="s">
        <v>18</v>
      </c>
      <c r="H136" s="196" t="s">
        <v>16</v>
      </c>
      <c r="I136" s="5" t="s">
        <v>6</v>
      </c>
      <c r="J136" s="196"/>
      <c r="K136" s="124"/>
      <c r="L136" s="196">
        <f t="shared" si="5"/>
        <v>1079</v>
      </c>
      <c r="M136" s="191">
        <v>1</v>
      </c>
      <c r="N136" s="196" t="s">
        <v>13</v>
      </c>
      <c r="O136" s="196"/>
      <c r="P136" s="196" t="s">
        <v>15</v>
      </c>
      <c r="Q136" s="28"/>
      <c r="R136" s="28"/>
    </row>
    <row r="137" spans="1:18" hidden="1" outlineLevel="3" thickBot="1" x14ac:dyDescent="0.35">
      <c r="A137" s="33"/>
      <c r="B137" s="10"/>
      <c r="C137" s="4" t="s">
        <v>5</v>
      </c>
      <c r="D137" s="187" t="s">
        <v>50</v>
      </c>
      <c r="E137" s="259" t="s">
        <v>190</v>
      </c>
      <c r="F137" s="262"/>
      <c r="G137" s="196" t="s">
        <v>20</v>
      </c>
      <c r="H137" s="196" t="s">
        <v>16</v>
      </c>
      <c r="I137" s="5" t="s">
        <v>6</v>
      </c>
      <c r="J137" s="196"/>
      <c r="K137" s="124"/>
      <c r="L137" s="196">
        <f t="shared" si="5"/>
        <v>1080</v>
      </c>
      <c r="M137" s="191">
        <v>1</v>
      </c>
      <c r="N137" s="196" t="s">
        <v>13</v>
      </c>
      <c r="O137" s="196"/>
      <c r="P137" s="196" t="s">
        <v>15</v>
      </c>
      <c r="Q137" s="28"/>
      <c r="R137" s="28"/>
    </row>
    <row r="138" spans="1:18" hidden="1" outlineLevel="3" thickBot="1" x14ac:dyDescent="0.35">
      <c r="A138" s="33"/>
      <c r="B138" s="10"/>
      <c r="C138" s="4" t="s">
        <v>5</v>
      </c>
      <c r="D138" s="187" t="s">
        <v>51</v>
      </c>
      <c r="E138" s="260"/>
      <c r="F138" s="262"/>
      <c r="G138" s="196" t="s">
        <v>20</v>
      </c>
      <c r="H138" s="196" t="s">
        <v>16</v>
      </c>
      <c r="I138" s="5" t="s">
        <v>6</v>
      </c>
      <c r="J138" s="196"/>
      <c r="K138" s="124"/>
      <c r="L138" s="196">
        <f t="shared" si="5"/>
        <v>1081</v>
      </c>
      <c r="M138" s="191">
        <v>1</v>
      </c>
      <c r="N138" s="196" t="s">
        <v>13</v>
      </c>
      <c r="O138" s="196"/>
      <c r="P138" s="196" t="s">
        <v>15</v>
      </c>
      <c r="Q138" s="28"/>
      <c r="R138" s="28"/>
    </row>
    <row r="139" spans="1:18" hidden="1" outlineLevel="3" thickBot="1" x14ac:dyDescent="0.35">
      <c r="A139" s="33"/>
      <c r="B139" s="10"/>
      <c r="C139" s="4" t="s">
        <v>5</v>
      </c>
      <c r="D139" s="187" t="s">
        <v>52</v>
      </c>
      <c r="E139" s="261"/>
      <c r="F139" s="262"/>
      <c r="G139" s="196" t="s">
        <v>20</v>
      </c>
      <c r="H139" s="196" t="s">
        <v>16</v>
      </c>
      <c r="I139" s="5" t="s">
        <v>6</v>
      </c>
      <c r="J139" s="196"/>
      <c r="K139" s="124"/>
      <c r="L139" s="196">
        <f t="shared" si="5"/>
        <v>1082</v>
      </c>
      <c r="M139" s="191">
        <v>1</v>
      </c>
      <c r="N139" s="196" t="s">
        <v>13</v>
      </c>
      <c r="O139" s="196"/>
      <c r="P139" s="196" t="s">
        <v>15</v>
      </c>
      <c r="Q139" s="28"/>
      <c r="R139" s="28"/>
    </row>
    <row r="140" spans="1:18" hidden="1" outlineLevel="3" thickBot="1" x14ac:dyDescent="0.35">
      <c r="A140" s="33"/>
      <c r="B140" s="10"/>
      <c r="C140" s="4" t="s">
        <v>5</v>
      </c>
      <c r="D140" s="187" t="s">
        <v>33</v>
      </c>
      <c r="E140" s="265" t="s">
        <v>284</v>
      </c>
      <c r="F140" s="262"/>
      <c r="G140" s="196" t="s">
        <v>22</v>
      </c>
      <c r="H140" s="196" t="s">
        <v>23</v>
      </c>
      <c r="I140" s="5" t="s">
        <v>6</v>
      </c>
      <c r="J140" s="196"/>
      <c r="K140" s="124"/>
      <c r="L140" s="196">
        <f t="shared" si="5"/>
        <v>1083</v>
      </c>
      <c r="M140" s="191">
        <v>1</v>
      </c>
      <c r="N140" s="196" t="s">
        <v>13</v>
      </c>
      <c r="O140" s="196"/>
      <c r="P140" s="196">
        <v>1E-4</v>
      </c>
      <c r="Q140" s="28"/>
      <c r="R140" s="28"/>
    </row>
    <row r="141" spans="1:18" hidden="1" outlineLevel="3" thickBot="1" x14ac:dyDescent="0.35">
      <c r="A141" s="33"/>
      <c r="B141" s="10"/>
      <c r="C141" s="4" t="s">
        <v>5</v>
      </c>
      <c r="D141" s="187" t="s">
        <v>34</v>
      </c>
      <c r="E141" s="265"/>
      <c r="F141" s="262"/>
      <c r="G141" s="196" t="s">
        <v>22</v>
      </c>
      <c r="H141" s="196" t="s">
        <v>23</v>
      </c>
      <c r="I141" s="5" t="s">
        <v>6</v>
      </c>
      <c r="J141" s="196"/>
      <c r="K141" s="124"/>
      <c r="L141" s="196">
        <f t="shared" si="5"/>
        <v>1084</v>
      </c>
      <c r="M141" s="191">
        <v>1</v>
      </c>
      <c r="N141" s="196" t="s">
        <v>13</v>
      </c>
      <c r="O141" s="196"/>
      <c r="P141" s="196">
        <v>1E-4</v>
      </c>
      <c r="Q141" s="28"/>
      <c r="R141" s="28"/>
    </row>
    <row r="142" spans="1:18" hidden="1" outlineLevel="3" thickBot="1" x14ac:dyDescent="0.35">
      <c r="A142" s="33"/>
      <c r="B142" s="10"/>
      <c r="C142" s="4" t="s">
        <v>5</v>
      </c>
      <c r="D142" s="187" t="s">
        <v>35</v>
      </c>
      <c r="E142" s="265"/>
      <c r="F142" s="262"/>
      <c r="G142" s="196" t="s">
        <v>22</v>
      </c>
      <c r="H142" s="196" t="s">
        <v>23</v>
      </c>
      <c r="I142" s="5" t="s">
        <v>6</v>
      </c>
      <c r="J142" s="196"/>
      <c r="K142" s="124"/>
      <c r="L142" s="196">
        <f t="shared" si="5"/>
        <v>1085</v>
      </c>
      <c r="M142" s="191">
        <v>1</v>
      </c>
      <c r="N142" s="196" t="s">
        <v>13</v>
      </c>
      <c r="O142" s="196"/>
      <c r="P142" s="196">
        <v>1E-4</v>
      </c>
      <c r="Q142" s="28"/>
      <c r="R142" s="28"/>
    </row>
    <row r="143" spans="1:18" hidden="1" outlineLevel="3" thickBot="1" x14ac:dyDescent="0.35">
      <c r="A143" s="33"/>
      <c r="B143" s="10"/>
      <c r="C143" s="4" t="s">
        <v>5</v>
      </c>
      <c r="D143" s="187" t="s">
        <v>36</v>
      </c>
      <c r="E143" s="259" t="s">
        <v>340</v>
      </c>
      <c r="F143" s="262"/>
      <c r="G143" s="196" t="s">
        <v>25</v>
      </c>
      <c r="H143" s="196" t="s">
        <v>16</v>
      </c>
      <c r="I143" s="5" t="s">
        <v>6</v>
      </c>
      <c r="J143" s="196"/>
      <c r="K143" s="124"/>
      <c r="L143" s="196">
        <f t="shared" si="5"/>
        <v>1086</v>
      </c>
      <c r="M143" s="191">
        <v>1</v>
      </c>
      <c r="N143" s="196" t="s">
        <v>13</v>
      </c>
      <c r="O143" s="196"/>
      <c r="P143" s="196" t="s">
        <v>26</v>
      </c>
      <c r="Q143" s="28"/>
      <c r="R143" s="28"/>
    </row>
    <row r="144" spans="1:18" hidden="1" outlineLevel="3" thickBot="1" x14ac:dyDescent="0.35">
      <c r="A144" s="33"/>
      <c r="B144" s="10"/>
      <c r="C144" s="4" t="s">
        <v>5</v>
      </c>
      <c r="D144" s="187" t="s">
        <v>37</v>
      </c>
      <c r="E144" s="266"/>
      <c r="F144" s="262"/>
      <c r="G144" s="196" t="s">
        <v>25</v>
      </c>
      <c r="H144" s="196" t="s">
        <v>16</v>
      </c>
      <c r="I144" s="5" t="s">
        <v>6</v>
      </c>
      <c r="J144" s="196"/>
      <c r="K144" s="124"/>
      <c r="L144" s="196">
        <f t="shared" si="5"/>
        <v>1087</v>
      </c>
      <c r="M144" s="191">
        <v>1</v>
      </c>
      <c r="N144" s="196" t="s">
        <v>13</v>
      </c>
      <c r="O144" s="196"/>
      <c r="P144" s="196" t="s">
        <v>26</v>
      </c>
      <c r="Q144" s="28"/>
      <c r="R144" s="28"/>
    </row>
    <row r="145" spans="1:18" hidden="1" outlineLevel="3" thickBot="1" x14ac:dyDescent="0.35">
      <c r="A145" s="33"/>
      <c r="B145" s="10"/>
      <c r="C145" s="4" t="s">
        <v>5</v>
      </c>
      <c r="D145" s="187" t="s">
        <v>38</v>
      </c>
      <c r="E145" s="267"/>
      <c r="F145" s="262"/>
      <c r="G145" s="196" t="s">
        <v>25</v>
      </c>
      <c r="H145" s="196" t="s">
        <v>16</v>
      </c>
      <c r="I145" s="5" t="s">
        <v>6</v>
      </c>
      <c r="J145" s="196"/>
      <c r="K145" s="124"/>
      <c r="L145" s="196">
        <f t="shared" si="5"/>
        <v>1088</v>
      </c>
      <c r="M145" s="191">
        <v>1</v>
      </c>
      <c r="N145" s="196" t="s">
        <v>13</v>
      </c>
      <c r="O145" s="196"/>
      <c r="P145" s="196" t="s">
        <v>26</v>
      </c>
      <c r="Q145" s="28"/>
      <c r="R145" s="28"/>
    </row>
    <row r="146" spans="1:18" hidden="1" outlineLevel="3" thickBot="1" x14ac:dyDescent="0.35">
      <c r="A146" s="33"/>
      <c r="B146" s="10"/>
      <c r="C146" s="4" t="s">
        <v>5</v>
      </c>
      <c r="D146" s="187" t="s">
        <v>39</v>
      </c>
      <c r="E146" s="259" t="s">
        <v>341</v>
      </c>
      <c r="F146" s="262"/>
      <c r="G146" s="196" t="s">
        <v>25</v>
      </c>
      <c r="H146" s="196" t="s">
        <v>16</v>
      </c>
      <c r="I146" s="5" t="s">
        <v>6</v>
      </c>
      <c r="J146" s="196"/>
      <c r="K146" s="124"/>
      <c r="L146" s="196">
        <f t="shared" si="5"/>
        <v>1089</v>
      </c>
      <c r="M146" s="191">
        <v>1</v>
      </c>
      <c r="N146" s="196" t="s">
        <v>13</v>
      </c>
      <c r="O146" s="196"/>
      <c r="P146" s="196" t="s">
        <v>26</v>
      </c>
      <c r="Q146" s="28"/>
      <c r="R146" s="28"/>
    </row>
    <row r="147" spans="1:18" hidden="1" outlineLevel="3" thickBot="1" x14ac:dyDescent="0.35">
      <c r="A147" s="33"/>
      <c r="B147" s="10"/>
      <c r="C147" s="4" t="s">
        <v>5</v>
      </c>
      <c r="D147" s="187" t="s">
        <v>40</v>
      </c>
      <c r="E147" s="266"/>
      <c r="F147" s="262"/>
      <c r="G147" s="196" t="s">
        <v>25</v>
      </c>
      <c r="H147" s="196" t="s">
        <v>16</v>
      </c>
      <c r="I147" s="5" t="s">
        <v>6</v>
      </c>
      <c r="J147" s="196"/>
      <c r="K147" s="124"/>
      <c r="L147" s="196">
        <f t="shared" si="5"/>
        <v>1090</v>
      </c>
      <c r="M147" s="191">
        <v>1</v>
      </c>
      <c r="N147" s="196" t="s">
        <v>13</v>
      </c>
      <c r="O147" s="196"/>
      <c r="P147" s="196" t="s">
        <v>26</v>
      </c>
      <c r="Q147" s="28"/>
      <c r="R147" s="28"/>
    </row>
    <row r="148" spans="1:18" hidden="1" outlineLevel="3" thickBot="1" x14ac:dyDescent="0.35">
      <c r="A148" s="33"/>
      <c r="B148" s="10"/>
      <c r="C148" s="4" t="s">
        <v>5</v>
      </c>
      <c r="D148" s="187" t="s">
        <v>41</v>
      </c>
      <c r="E148" s="267"/>
      <c r="F148" s="262"/>
      <c r="G148" s="196" t="s">
        <v>25</v>
      </c>
      <c r="H148" s="196" t="s">
        <v>16</v>
      </c>
      <c r="I148" s="5" t="s">
        <v>6</v>
      </c>
      <c r="J148" s="196"/>
      <c r="K148" s="124"/>
      <c r="L148" s="196">
        <f t="shared" si="5"/>
        <v>1091</v>
      </c>
      <c r="M148" s="191">
        <v>1</v>
      </c>
      <c r="N148" s="196" t="s">
        <v>13</v>
      </c>
      <c r="O148" s="196"/>
      <c r="P148" s="196" t="s">
        <v>26</v>
      </c>
      <c r="Q148" s="28"/>
      <c r="R148" s="28"/>
    </row>
    <row r="149" spans="1:18" hidden="1" outlineLevel="3" thickBot="1" x14ac:dyDescent="0.35">
      <c r="A149" s="33"/>
      <c r="B149" s="10"/>
      <c r="C149" s="4" t="s">
        <v>5</v>
      </c>
      <c r="D149" s="187" t="s">
        <v>205</v>
      </c>
      <c r="E149" s="259" t="s">
        <v>206</v>
      </c>
      <c r="F149" s="262"/>
      <c r="G149" s="196" t="s">
        <v>27</v>
      </c>
      <c r="H149" s="196" t="s">
        <v>16</v>
      </c>
      <c r="I149" s="5" t="s">
        <v>6</v>
      </c>
      <c r="J149" s="196"/>
      <c r="K149" s="124"/>
      <c r="L149" s="196">
        <f t="shared" si="5"/>
        <v>1092</v>
      </c>
      <c r="M149" s="191">
        <v>1</v>
      </c>
      <c r="N149" s="196" t="s">
        <v>13</v>
      </c>
      <c r="O149" s="196"/>
      <c r="P149" s="9" t="s">
        <v>28</v>
      </c>
      <c r="Q149" s="28"/>
      <c r="R149" s="28"/>
    </row>
    <row r="150" spans="1:18" hidden="1" outlineLevel="3" thickBot="1" x14ac:dyDescent="0.35">
      <c r="A150" s="33"/>
      <c r="B150" s="10"/>
      <c r="C150" s="4" t="s">
        <v>5</v>
      </c>
      <c r="D150" s="187" t="s">
        <v>207</v>
      </c>
      <c r="E150" s="266"/>
      <c r="F150" s="262"/>
      <c r="G150" s="196" t="s">
        <v>27</v>
      </c>
      <c r="H150" s="196" t="s">
        <v>16</v>
      </c>
      <c r="I150" s="5" t="s">
        <v>6</v>
      </c>
      <c r="J150" s="196"/>
      <c r="K150" s="124"/>
      <c r="L150" s="196">
        <f t="shared" si="5"/>
        <v>1093</v>
      </c>
      <c r="M150" s="191">
        <v>1</v>
      </c>
      <c r="N150" s="196" t="s">
        <v>13</v>
      </c>
      <c r="O150" s="196"/>
      <c r="P150" s="9" t="s">
        <v>28</v>
      </c>
      <c r="Q150" s="28"/>
      <c r="R150" s="28"/>
    </row>
    <row r="151" spans="1:18" hidden="1" outlineLevel="3" thickBot="1" x14ac:dyDescent="0.35">
      <c r="A151" s="33"/>
      <c r="B151" s="10"/>
      <c r="C151" s="4" t="s">
        <v>5</v>
      </c>
      <c r="D151" s="187" t="s">
        <v>208</v>
      </c>
      <c r="E151" s="266"/>
      <c r="F151" s="262"/>
      <c r="G151" s="196" t="s">
        <v>27</v>
      </c>
      <c r="H151" s="196" t="s">
        <v>16</v>
      </c>
      <c r="I151" s="5" t="s">
        <v>6</v>
      </c>
      <c r="J151" s="196"/>
      <c r="K151" s="124"/>
      <c r="L151" s="196">
        <f t="shared" si="5"/>
        <v>1094</v>
      </c>
      <c r="M151" s="191">
        <v>1</v>
      </c>
      <c r="N151" s="196" t="s">
        <v>13</v>
      </c>
      <c r="O151" s="196"/>
      <c r="P151" s="9" t="s">
        <v>28</v>
      </c>
      <c r="Q151" s="28"/>
      <c r="R151" s="28"/>
    </row>
    <row r="152" spans="1:18" ht="15.75" hidden="1" customHeight="1" outlineLevel="3" thickBot="1" x14ac:dyDescent="0.35">
      <c r="A152" s="33"/>
      <c r="B152" s="10"/>
      <c r="C152" s="4" t="s">
        <v>5</v>
      </c>
      <c r="D152" s="187" t="s">
        <v>388</v>
      </c>
      <c r="E152" s="264"/>
      <c r="F152" s="219"/>
      <c r="G152" s="196" t="s">
        <v>27</v>
      </c>
      <c r="H152" s="196" t="s">
        <v>16</v>
      </c>
      <c r="I152" s="5" t="s">
        <v>6</v>
      </c>
      <c r="J152" s="196"/>
      <c r="K152" s="124"/>
      <c r="L152" s="196">
        <f t="shared" si="5"/>
        <v>1095</v>
      </c>
      <c r="M152" s="191">
        <v>1</v>
      </c>
      <c r="N152" s="196" t="s">
        <v>13</v>
      </c>
      <c r="O152" s="196"/>
      <c r="P152" s="9" t="s">
        <v>28</v>
      </c>
      <c r="Q152" s="40"/>
      <c r="R152" s="28"/>
    </row>
    <row r="153" spans="1:18" hidden="1" outlineLevel="3" thickBot="1" x14ac:dyDescent="0.35">
      <c r="A153" s="33"/>
      <c r="B153" s="10"/>
      <c r="C153" s="4" t="s">
        <v>5</v>
      </c>
      <c r="D153" s="256" t="s">
        <v>45</v>
      </c>
      <c r="E153" s="256"/>
      <c r="F153" s="256"/>
      <c r="G153" s="196" t="s">
        <v>27</v>
      </c>
      <c r="H153" s="196" t="s">
        <v>16</v>
      </c>
      <c r="I153" s="5" t="s">
        <v>6</v>
      </c>
      <c r="J153" s="196"/>
      <c r="K153" s="124"/>
      <c r="L153" s="196">
        <f t="shared" si="5"/>
        <v>1096</v>
      </c>
      <c r="M153" s="191">
        <v>12</v>
      </c>
      <c r="N153" s="196" t="s">
        <v>13</v>
      </c>
      <c r="O153" s="196"/>
      <c r="P153" s="196"/>
      <c r="Q153" s="28"/>
      <c r="R153" s="28"/>
    </row>
    <row r="154" spans="1:18" s="25" customFormat="1" outlineLevel="1" thickBot="1" x14ac:dyDescent="0.35">
      <c r="A154" s="96" t="s">
        <v>375</v>
      </c>
      <c r="B154" s="65"/>
      <c r="C154" s="65"/>
      <c r="D154" s="66"/>
      <c r="E154" s="65"/>
      <c r="G154" s="65"/>
      <c r="H154" s="66"/>
      <c r="I154" s="65"/>
      <c r="J154" s="65"/>
      <c r="K154" s="125"/>
      <c r="L154" s="156">
        <f>L84+512</f>
        <v>1537</v>
      </c>
      <c r="M154" s="65">
        <f>M155+M177</f>
        <v>106</v>
      </c>
      <c r="N154" s="65"/>
      <c r="O154" s="65"/>
      <c r="P154" s="65"/>
      <c r="Q154" s="26"/>
    </row>
    <row r="155" spans="1:18" s="53" customFormat="1" ht="12.75" outlineLevel="2" collapsed="1" thickBot="1" x14ac:dyDescent="0.25">
      <c r="A155" s="53" t="s">
        <v>385</v>
      </c>
      <c r="B155" s="81"/>
      <c r="C155" s="82"/>
      <c r="D155" s="39"/>
      <c r="E155" s="39"/>
      <c r="F155" s="39"/>
      <c r="G155" s="39"/>
      <c r="H155" s="39"/>
      <c r="I155" s="67"/>
      <c r="J155" s="39"/>
      <c r="K155" s="127"/>
      <c r="L155" s="19">
        <f>L154</f>
        <v>1537</v>
      </c>
      <c r="M155" s="73">
        <f>SUM(M156:M175)</f>
        <v>44</v>
      </c>
      <c r="N155" s="39"/>
      <c r="O155" s="39"/>
      <c r="P155" s="39"/>
    </row>
    <row r="156" spans="1:18" ht="15.75" hidden="1" customHeight="1" outlineLevel="3" thickBot="1" x14ac:dyDescent="0.35">
      <c r="A156" s="33"/>
      <c r="B156" s="1" t="s">
        <v>5</v>
      </c>
      <c r="C156" s="2" t="s">
        <v>5</v>
      </c>
      <c r="D156" s="189" t="s">
        <v>364</v>
      </c>
      <c r="E156" s="216" t="s">
        <v>321</v>
      </c>
      <c r="F156" s="239"/>
      <c r="G156" s="191" t="s">
        <v>8</v>
      </c>
      <c r="H156" s="191"/>
      <c r="I156" s="3" t="s">
        <v>6</v>
      </c>
      <c r="J156" s="191" t="s">
        <v>1</v>
      </c>
      <c r="K156" s="124"/>
      <c r="L156" s="191">
        <f>L154</f>
        <v>1537</v>
      </c>
      <c r="M156" s="191">
        <v>2</v>
      </c>
      <c r="N156" s="191" t="s">
        <v>68</v>
      </c>
      <c r="O156" s="191"/>
      <c r="P156" s="191"/>
    </row>
    <row r="157" spans="1:18" ht="15.75" hidden="1" customHeight="1" outlineLevel="3" thickBot="1" x14ac:dyDescent="0.35">
      <c r="A157" s="33"/>
      <c r="B157" s="10"/>
      <c r="C157" s="4" t="s">
        <v>5</v>
      </c>
      <c r="D157" s="189" t="s">
        <v>365</v>
      </c>
      <c r="E157" s="268"/>
      <c r="F157" s="269"/>
      <c r="G157" s="196" t="s">
        <v>76</v>
      </c>
      <c r="H157" s="196"/>
      <c r="I157" s="5" t="s">
        <v>6</v>
      </c>
      <c r="J157" s="196" t="s">
        <v>1</v>
      </c>
      <c r="K157" s="124"/>
      <c r="L157" s="196">
        <f t="shared" ref="L157:L177" si="6">L156+M156</f>
        <v>1539</v>
      </c>
      <c r="M157" s="191">
        <v>2</v>
      </c>
      <c r="N157" s="196" t="s">
        <v>68</v>
      </c>
      <c r="O157" s="196"/>
      <c r="P157" s="196"/>
    </row>
    <row r="158" spans="1:18" hidden="1" outlineLevel="3" thickBot="1" x14ac:dyDescent="0.35">
      <c r="A158" s="33"/>
      <c r="B158" s="10"/>
      <c r="C158" s="4" t="s">
        <v>5</v>
      </c>
      <c r="D158" s="189" t="s">
        <v>366</v>
      </c>
      <c r="E158" s="240"/>
      <c r="F158" s="241"/>
      <c r="G158" s="196" t="s">
        <v>75</v>
      </c>
      <c r="H158" s="196"/>
      <c r="I158" s="5" t="s">
        <v>6</v>
      </c>
      <c r="J158" s="196" t="s">
        <v>1</v>
      </c>
      <c r="K158" s="124"/>
      <c r="L158" s="196">
        <f t="shared" si="6"/>
        <v>1541</v>
      </c>
      <c r="M158" s="191">
        <v>2</v>
      </c>
      <c r="N158" s="196" t="s">
        <v>68</v>
      </c>
      <c r="O158" s="196"/>
      <c r="P158" s="196"/>
    </row>
    <row r="159" spans="1:18" hidden="1" outlineLevel="3" thickBot="1" x14ac:dyDescent="0.35">
      <c r="A159" s="33"/>
      <c r="B159" s="17" t="s">
        <v>5</v>
      </c>
      <c r="C159" s="4" t="s">
        <v>5</v>
      </c>
      <c r="D159" s="189" t="s">
        <v>358</v>
      </c>
      <c r="E159" s="220" t="s">
        <v>289</v>
      </c>
      <c r="F159" s="259" t="s">
        <v>327</v>
      </c>
      <c r="G159" s="196" t="s">
        <v>14</v>
      </c>
      <c r="H159" s="196"/>
      <c r="I159" s="5" t="s">
        <v>6</v>
      </c>
      <c r="J159" s="196"/>
      <c r="K159" s="124"/>
      <c r="L159" s="196">
        <f t="shared" si="6"/>
        <v>1543</v>
      </c>
      <c r="M159" s="191">
        <v>2</v>
      </c>
      <c r="N159" s="196" t="s">
        <v>68</v>
      </c>
      <c r="O159" s="196"/>
      <c r="P159" s="196"/>
    </row>
    <row r="160" spans="1:18" hidden="1" outlineLevel="3" thickBot="1" x14ac:dyDescent="0.35">
      <c r="A160" s="33"/>
      <c r="B160" s="8"/>
      <c r="C160" s="4" t="s">
        <v>5</v>
      </c>
      <c r="D160" s="189" t="s">
        <v>359</v>
      </c>
      <c r="E160" s="247"/>
      <c r="F160" s="266"/>
      <c r="G160" s="196" t="s">
        <v>18</v>
      </c>
      <c r="H160" s="196"/>
      <c r="I160" s="5" t="s">
        <v>6</v>
      </c>
      <c r="J160" s="196"/>
      <c r="K160" s="124"/>
      <c r="L160" s="196">
        <f t="shared" si="6"/>
        <v>1545</v>
      </c>
      <c r="M160" s="191">
        <v>2</v>
      </c>
      <c r="N160" s="196" t="s">
        <v>68</v>
      </c>
      <c r="O160" s="196"/>
      <c r="P160" s="196"/>
    </row>
    <row r="161" spans="1:17" ht="15.75" hidden="1" customHeight="1" outlineLevel="3" thickBot="1" x14ac:dyDescent="0.35">
      <c r="A161" s="33"/>
      <c r="B161" s="8"/>
      <c r="C161" s="4" t="s">
        <v>5</v>
      </c>
      <c r="D161" s="189" t="s">
        <v>360</v>
      </c>
      <c r="E161" s="221"/>
      <c r="F161" s="266"/>
      <c r="G161" s="196" t="s">
        <v>20</v>
      </c>
      <c r="H161" s="196"/>
      <c r="I161" s="5" t="s">
        <v>6</v>
      </c>
      <c r="J161" s="196"/>
      <c r="K161" s="124"/>
      <c r="L161" s="196">
        <f t="shared" si="6"/>
        <v>1547</v>
      </c>
      <c r="M161" s="191">
        <v>2</v>
      </c>
      <c r="N161" s="196" t="s">
        <v>68</v>
      </c>
      <c r="O161" s="196"/>
      <c r="P161" s="196"/>
    </row>
    <row r="162" spans="1:17" ht="14.25" hidden="1" customHeight="1" outlineLevel="3" thickBot="1" x14ac:dyDescent="0.35">
      <c r="A162" s="33"/>
      <c r="B162" s="8"/>
      <c r="C162" s="4" t="s">
        <v>5</v>
      </c>
      <c r="D162" s="189" t="s">
        <v>363</v>
      </c>
      <c r="E162" s="220" t="s">
        <v>290</v>
      </c>
      <c r="F162" s="266"/>
      <c r="G162" s="196" t="s">
        <v>22</v>
      </c>
      <c r="H162" s="196" t="s">
        <v>72</v>
      </c>
      <c r="I162" s="5" t="s">
        <v>6</v>
      </c>
      <c r="J162" s="196"/>
      <c r="K162" s="124"/>
      <c r="L162" s="196">
        <f t="shared" si="6"/>
        <v>1549</v>
      </c>
      <c r="M162" s="191">
        <v>2</v>
      </c>
      <c r="N162" s="196" t="s">
        <v>68</v>
      </c>
      <c r="O162" s="196"/>
      <c r="P162" s="196"/>
    </row>
    <row r="163" spans="1:17" hidden="1" outlineLevel="3" thickBot="1" x14ac:dyDescent="0.35">
      <c r="A163" s="33"/>
      <c r="B163" s="8"/>
      <c r="C163" s="4" t="s">
        <v>5</v>
      </c>
      <c r="D163" s="189" t="s">
        <v>361</v>
      </c>
      <c r="E163" s="247"/>
      <c r="F163" s="266"/>
      <c r="G163" s="196" t="s">
        <v>25</v>
      </c>
      <c r="H163" s="196"/>
      <c r="I163" s="5" t="s">
        <v>6</v>
      </c>
      <c r="J163" s="196"/>
      <c r="K163" s="124"/>
      <c r="L163" s="196">
        <f t="shared" si="6"/>
        <v>1551</v>
      </c>
      <c r="M163" s="191">
        <v>2</v>
      </c>
      <c r="N163" s="196" t="s">
        <v>68</v>
      </c>
      <c r="O163" s="196"/>
      <c r="P163" s="196"/>
    </row>
    <row r="164" spans="1:17" hidden="1" outlineLevel="3" thickBot="1" x14ac:dyDescent="0.35">
      <c r="A164" s="33"/>
      <c r="B164" s="8"/>
      <c r="C164" s="4" t="s">
        <v>5</v>
      </c>
      <c r="D164" s="189" t="s">
        <v>362</v>
      </c>
      <c r="E164" s="247"/>
      <c r="F164" s="266"/>
      <c r="G164" s="196" t="s">
        <v>25</v>
      </c>
      <c r="H164" s="196"/>
      <c r="I164" s="5" t="s">
        <v>6</v>
      </c>
      <c r="J164" s="196"/>
      <c r="K164" s="124"/>
      <c r="L164" s="196">
        <f t="shared" si="6"/>
        <v>1553</v>
      </c>
      <c r="M164" s="191">
        <v>2</v>
      </c>
      <c r="N164" s="196" t="s">
        <v>68</v>
      </c>
      <c r="O164" s="196"/>
      <c r="P164" s="196"/>
    </row>
    <row r="165" spans="1:17" hidden="1" outlineLevel="3" thickBot="1" x14ac:dyDescent="0.35">
      <c r="A165" s="33"/>
      <c r="B165" s="8"/>
      <c r="C165" s="4" t="s">
        <v>5</v>
      </c>
      <c r="D165" s="189" t="s">
        <v>158</v>
      </c>
      <c r="E165" s="221"/>
      <c r="F165" s="266"/>
      <c r="G165" s="196" t="s">
        <v>27</v>
      </c>
      <c r="H165" s="196"/>
      <c r="I165" s="5" t="s">
        <v>6</v>
      </c>
      <c r="J165" s="196"/>
      <c r="K165" s="124"/>
      <c r="L165" s="196">
        <f t="shared" si="6"/>
        <v>1555</v>
      </c>
      <c r="M165" s="191">
        <v>2</v>
      </c>
      <c r="N165" s="196" t="s">
        <v>68</v>
      </c>
      <c r="O165" s="196"/>
      <c r="P165" s="196"/>
    </row>
    <row r="166" spans="1:17" hidden="1" outlineLevel="3" thickBot="1" x14ac:dyDescent="0.35">
      <c r="A166" s="33"/>
      <c r="B166" s="10"/>
      <c r="C166" s="4" t="s">
        <v>5</v>
      </c>
      <c r="D166" s="189" t="s">
        <v>373</v>
      </c>
      <c r="E166" s="172" t="s">
        <v>159</v>
      </c>
      <c r="F166" s="267"/>
      <c r="G166" s="196" t="s">
        <v>46</v>
      </c>
      <c r="H166" s="196" t="s">
        <v>74</v>
      </c>
      <c r="I166" s="5" t="s">
        <v>6</v>
      </c>
      <c r="J166" s="196"/>
      <c r="K166" s="124"/>
      <c r="L166" s="196">
        <f t="shared" si="6"/>
        <v>1557</v>
      </c>
      <c r="M166" s="191">
        <v>2</v>
      </c>
      <c r="N166" s="196" t="s">
        <v>68</v>
      </c>
      <c r="O166" s="196"/>
      <c r="P166" s="196"/>
    </row>
    <row r="167" spans="1:17" hidden="1" outlineLevel="3" thickBot="1" x14ac:dyDescent="0.35">
      <c r="A167" s="33"/>
      <c r="B167" s="10"/>
      <c r="C167" s="4" t="s">
        <v>5</v>
      </c>
      <c r="D167" s="189" t="s">
        <v>77</v>
      </c>
      <c r="E167" s="220" t="s">
        <v>274</v>
      </c>
      <c r="F167" s="248" t="s">
        <v>251</v>
      </c>
      <c r="G167" s="196" t="s">
        <v>14</v>
      </c>
      <c r="H167" s="196"/>
      <c r="I167" s="5" t="s">
        <v>6</v>
      </c>
      <c r="J167" s="196"/>
      <c r="K167" s="124"/>
      <c r="L167" s="196">
        <f t="shared" si="6"/>
        <v>1559</v>
      </c>
      <c r="M167" s="191">
        <v>2</v>
      </c>
      <c r="N167" s="196" t="s">
        <v>68</v>
      </c>
      <c r="O167" s="196"/>
      <c r="P167" s="196"/>
    </row>
    <row r="168" spans="1:17" hidden="1" outlineLevel="3" thickBot="1" x14ac:dyDescent="0.35">
      <c r="A168" s="33"/>
      <c r="B168" s="10"/>
      <c r="C168" s="4" t="s">
        <v>5</v>
      </c>
      <c r="D168" s="189" t="s">
        <v>78</v>
      </c>
      <c r="E168" s="247"/>
      <c r="F168" s="249"/>
      <c r="G168" s="196" t="s">
        <v>18</v>
      </c>
      <c r="H168" s="196"/>
      <c r="I168" s="5" t="s">
        <v>6</v>
      </c>
      <c r="J168" s="196"/>
      <c r="K168" s="124"/>
      <c r="L168" s="196">
        <f t="shared" si="6"/>
        <v>1561</v>
      </c>
      <c r="M168" s="191">
        <v>2</v>
      </c>
      <c r="N168" s="196" t="s">
        <v>68</v>
      </c>
      <c r="O168" s="196"/>
      <c r="P168" s="196"/>
    </row>
    <row r="169" spans="1:17" hidden="1" outlineLevel="3" thickBot="1" x14ac:dyDescent="0.35">
      <c r="A169" s="33"/>
      <c r="B169" s="10"/>
      <c r="C169" s="4" t="s">
        <v>5</v>
      </c>
      <c r="D169" s="189" t="s">
        <v>58</v>
      </c>
      <c r="E169" s="221"/>
      <c r="F169" s="249"/>
      <c r="G169" s="196" t="s">
        <v>20</v>
      </c>
      <c r="H169" s="196"/>
      <c r="I169" s="5" t="s">
        <v>6</v>
      </c>
      <c r="J169" s="196"/>
      <c r="K169" s="124"/>
      <c r="L169" s="196">
        <f t="shared" si="6"/>
        <v>1563</v>
      </c>
      <c r="M169" s="191">
        <v>2</v>
      </c>
      <c r="N169" s="196" t="s">
        <v>68</v>
      </c>
      <c r="O169" s="196"/>
      <c r="P169" s="196"/>
    </row>
    <row r="170" spans="1:17" hidden="1" outlineLevel="3" thickBot="1" x14ac:dyDescent="0.35">
      <c r="A170" s="33"/>
      <c r="B170" s="10"/>
      <c r="C170" s="4" t="s">
        <v>5</v>
      </c>
      <c r="D170" s="189" t="s">
        <v>79</v>
      </c>
      <c r="E170" s="220" t="s">
        <v>217</v>
      </c>
      <c r="F170" s="249"/>
      <c r="G170" s="196" t="s">
        <v>14</v>
      </c>
      <c r="H170" s="196"/>
      <c r="I170" s="5" t="s">
        <v>6</v>
      </c>
      <c r="J170" s="196" t="s">
        <v>1</v>
      </c>
      <c r="K170" s="124"/>
      <c r="L170" s="196">
        <f t="shared" si="6"/>
        <v>1565</v>
      </c>
      <c r="M170" s="191">
        <v>2</v>
      </c>
      <c r="N170" s="196" t="s">
        <v>68</v>
      </c>
      <c r="O170" s="196"/>
      <c r="P170" s="196"/>
    </row>
    <row r="171" spans="1:17" hidden="1" outlineLevel="3" thickBot="1" x14ac:dyDescent="0.35">
      <c r="A171" s="33"/>
      <c r="B171" s="10"/>
      <c r="C171" s="4" t="s">
        <v>5</v>
      </c>
      <c r="D171" s="189" t="s">
        <v>80</v>
      </c>
      <c r="E171" s="247"/>
      <c r="F171" s="249"/>
      <c r="G171" s="196" t="s">
        <v>18</v>
      </c>
      <c r="H171" s="196"/>
      <c r="I171" s="5" t="s">
        <v>6</v>
      </c>
      <c r="J171" s="196" t="s">
        <v>1</v>
      </c>
      <c r="K171" s="124"/>
      <c r="L171" s="196">
        <f t="shared" si="6"/>
        <v>1567</v>
      </c>
      <c r="M171" s="191">
        <v>2</v>
      </c>
      <c r="N171" s="196" t="s">
        <v>68</v>
      </c>
      <c r="O171" s="196"/>
      <c r="P171" s="196"/>
    </row>
    <row r="172" spans="1:17" hidden="1" outlineLevel="3" thickBot="1" x14ac:dyDescent="0.35">
      <c r="A172" s="33"/>
      <c r="B172" s="10"/>
      <c r="C172" s="4" t="s">
        <v>5</v>
      </c>
      <c r="D172" s="189" t="s">
        <v>61</v>
      </c>
      <c r="E172" s="221"/>
      <c r="F172" s="250"/>
      <c r="G172" s="196" t="s">
        <v>20</v>
      </c>
      <c r="H172" s="196"/>
      <c r="I172" s="5" t="s">
        <v>6</v>
      </c>
      <c r="J172" s="196" t="s">
        <v>1</v>
      </c>
      <c r="K172" s="124"/>
      <c r="L172" s="196">
        <f t="shared" si="6"/>
        <v>1569</v>
      </c>
      <c r="M172" s="191">
        <v>2</v>
      </c>
      <c r="N172" s="196" t="s">
        <v>68</v>
      </c>
      <c r="O172" s="196"/>
      <c r="P172" s="196"/>
    </row>
    <row r="173" spans="1:17" hidden="1" outlineLevel="3" thickBot="1" x14ac:dyDescent="0.35">
      <c r="A173" s="33"/>
      <c r="B173" s="10"/>
      <c r="C173" s="4" t="s">
        <v>5</v>
      </c>
      <c r="D173" s="224" t="s">
        <v>73</v>
      </c>
      <c r="E173" s="225"/>
      <c r="F173" s="251"/>
      <c r="G173" s="196"/>
      <c r="H173" s="196" t="s">
        <v>87</v>
      </c>
      <c r="I173" s="5" t="s">
        <v>6</v>
      </c>
      <c r="J173" s="196"/>
      <c r="K173" s="124"/>
      <c r="L173" s="196">
        <f t="shared" si="6"/>
        <v>1571</v>
      </c>
      <c r="M173" s="191">
        <f>2*M106</f>
        <v>6</v>
      </c>
      <c r="N173" s="196" t="s">
        <v>68</v>
      </c>
      <c r="O173" s="196"/>
      <c r="P173" s="196"/>
      <c r="Q173" s="40"/>
    </row>
    <row r="174" spans="1:17" ht="27" hidden="1" customHeight="1" outlineLevel="3" thickBot="1" x14ac:dyDescent="0.35">
      <c r="A174" s="33"/>
      <c r="B174" s="14"/>
      <c r="C174" s="4" t="s">
        <v>5</v>
      </c>
      <c r="D174" s="196" t="s">
        <v>147</v>
      </c>
      <c r="E174" s="216" t="s">
        <v>342</v>
      </c>
      <c r="F174" s="239"/>
      <c r="G174" s="196"/>
      <c r="H174" s="196" t="s">
        <v>84</v>
      </c>
      <c r="I174" s="5" t="s">
        <v>6</v>
      </c>
      <c r="J174" s="196"/>
      <c r="K174" s="124"/>
      <c r="L174" s="196">
        <f>L173+M173</f>
        <v>1577</v>
      </c>
      <c r="M174" s="191">
        <v>2</v>
      </c>
      <c r="N174" s="196" t="s">
        <v>68</v>
      </c>
      <c r="O174" s="196"/>
      <c r="P174" s="196">
        <v>1</v>
      </c>
    </row>
    <row r="175" spans="1:17" ht="27" hidden="1" customHeight="1" outlineLevel="3" thickBot="1" x14ac:dyDescent="0.35">
      <c r="A175" s="33"/>
      <c r="B175" s="14"/>
      <c r="C175" s="4" t="s">
        <v>5</v>
      </c>
      <c r="D175" s="35" t="s">
        <v>146</v>
      </c>
      <c r="E175" s="240"/>
      <c r="F175" s="241"/>
      <c r="G175" s="196"/>
      <c r="H175" s="196" t="s">
        <v>84</v>
      </c>
      <c r="I175" s="5" t="s">
        <v>6</v>
      </c>
      <c r="J175" s="196"/>
      <c r="K175" s="124"/>
      <c r="L175" s="196">
        <f t="shared" si="6"/>
        <v>1579</v>
      </c>
      <c r="M175" s="191">
        <v>2</v>
      </c>
      <c r="N175" s="196" t="s">
        <v>68</v>
      </c>
      <c r="O175" s="196"/>
      <c r="P175" s="196">
        <v>1</v>
      </c>
    </row>
    <row r="176" spans="1:17" hidden="1" outlineLevel="3" thickBot="1" x14ac:dyDescent="0.35">
      <c r="A176" s="33"/>
      <c r="B176" s="10"/>
      <c r="C176" s="4" t="s">
        <v>5</v>
      </c>
      <c r="D176" s="224" t="s">
        <v>73</v>
      </c>
      <c r="E176" s="225"/>
      <c r="F176" s="251"/>
      <c r="G176" s="196"/>
      <c r="H176" s="196" t="s">
        <v>87</v>
      </c>
      <c r="I176" s="5" t="s">
        <v>6</v>
      </c>
      <c r="J176" s="196"/>
      <c r="K176" s="124"/>
      <c r="L176" s="196">
        <f t="shared" si="6"/>
        <v>1581</v>
      </c>
      <c r="M176" s="191">
        <f>2*M111</f>
        <v>8</v>
      </c>
      <c r="N176" s="196" t="s">
        <v>68</v>
      </c>
      <c r="O176" s="196"/>
      <c r="P176" s="196"/>
      <c r="Q176" s="40"/>
    </row>
    <row r="177" spans="1:24" s="53" customFormat="1" ht="12.75" outlineLevel="2" collapsed="1" thickBot="1" x14ac:dyDescent="0.25">
      <c r="A177" s="53" t="s">
        <v>386</v>
      </c>
      <c r="B177" s="81"/>
      <c r="C177" s="82"/>
      <c r="D177" s="39"/>
      <c r="E177" s="39"/>
      <c r="F177" s="39"/>
      <c r="G177" s="39"/>
      <c r="H177" s="39"/>
      <c r="I177" s="67"/>
      <c r="J177" s="39"/>
      <c r="K177" s="127"/>
      <c r="L177" s="19">
        <f t="shared" si="6"/>
        <v>1589</v>
      </c>
      <c r="M177" s="73">
        <f>SUM(M178:M208)</f>
        <v>62</v>
      </c>
      <c r="N177" s="39"/>
      <c r="O177" s="39"/>
      <c r="P177" s="39"/>
    </row>
    <row r="178" spans="1:24" ht="15.75" hidden="1" customHeight="1" outlineLevel="3" thickBot="1" x14ac:dyDescent="0.35">
      <c r="A178" s="33"/>
      <c r="B178" s="10"/>
      <c r="C178" s="4" t="s">
        <v>5</v>
      </c>
      <c r="D178" s="196" t="s">
        <v>81</v>
      </c>
      <c r="E178" s="270" t="s">
        <v>343</v>
      </c>
      <c r="F178" s="270" t="s">
        <v>351</v>
      </c>
      <c r="G178" s="196" t="s">
        <v>8</v>
      </c>
      <c r="H178" s="196"/>
      <c r="I178" s="5" t="s">
        <v>6</v>
      </c>
      <c r="J178" s="196" t="s">
        <v>1</v>
      </c>
      <c r="K178" s="124"/>
      <c r="L178" s="196">
        <f>L177</f>
        <v>1589</v>
      </c>
      <c r="M178" s="191">
        <v>2</v>
      </c>
      <c r="N178" s="196" t="s">
        <v>68</v>
      </c>
      <c r="O178" s="196"/>
      <c r="P178" s="196"/>
    </row>
    <row r="179" spans="1:24" hidden="1" outlineLevel="3" thickBot="1" x14ac:dyDescent="0.35">
      <c r="A179" s="33"/>
      <c r="B179" s="10"/>
      <c r="C179" s="4" t="s">
        <v>5</v>
      </c>
      <c r="D179" s="196" t="s">
        <v>82</v>
      </c>
      <c r="E179" s="263"/>
      <c r="F179" s="263"/>
      <c r="G179" s="196" t="s">
        <v>8</v>
      </c>
      <c r="H179" s="196"/>
      <c r="I179" s="5" t="s">
        <v>6</v>
      </c>
      <c r="J179" s="196" t="s">
        <v>1</v>
      </c>
      <c r="K179" s="124"/>
      <c r="L179" s="196">
        <f>L178+M178</f>
        <v>1591</v>
      </c>
      <c r="M179" s="191">
        <v>2</v>
      </c>
      <c r="N179" s="196" t="s">
        <v>68</v>
      </c>
      <c r="O179" s="196"/>
      <c r="P179" s="196"/>
    </row>
    <row r="180" spans="1:24" hidden="1" outlineLevel="3" thickBot="1" x14ac:dyDescent="0.35">
      <c r="A180" s="33"/>
      <c r="B180" s="10"/>
      <c r="C180" s="4" t="s">
        <v>5</v>
      </c>
      <c r="D180" s="196" t="s">
        <v>83</v>
      </c>
      <c r="E180" s="264"/>
      <c r="F180" s="263"/>
      <c r="G180" s="196" t="s">
        <v>8</v>
      </c>
      <c r="H180" s="196"/>
      <c r="I180" s="5" t="s">
        <v>6</v>
      </c>
      <c r="J180" s="196" t="s">
        <v>1</v>
      </c>
      <c r="K180" s="124"/>
      <c r="L180" s="196">
        <f t="shared" ref="L180:L209" si="7">L179+M179</f>
        <v>1593</v>
      </c>
      <c r="M180" s="191">
        <v>2</v>
      </c>
      <c r="N180" s="196" t="s">
        <v>68</v>
      </c>
      <c r="O180" s="196"/>
      <c r="P180" s="196"/>
    </row>
    <row r="181" spans="1:24" ht="15.75" hidden="1" customHeight="1" outlineLevel="3" thickBot="1" x14ac:dyDescent="0.35">
      <c r="A181" s="33"/>
      <c r="B181" s="10"/>
      <c r="C181" s="4" t="s">
        <v>5</v>
      </c>
      <c r="D181" s="196" t="s">
        <v>348</v>
      </c>
      <c r="E181" s="270" t="s">
        <v>344</v>
      </c>
      <c r="F181" s="263"/>
      <c r="G181" s="196" t="s">
        <v>8</v>
      </c>
      <c r="H181" s="196"/>
      <c r="I181" s="5" t="s">
        <v>6</v>
      </c>
      <c r="J181" s="196" t="s">
        <v>1</v>
      </c>
      <c r="K181" s="124"/>
      <c r="L181" s="196">
        <f t="shared" si="7"/>
        <v>1595</v>
      </c>
      <c r="M181" s="191">
        <v>2</v>
      </c>
      <c r="N181" s="196" t="s">
        <v>68</v>
      </c>
      <c r="O181" s="196"/>
      <c r="P181" s="196"/>
    </row>
    <row r="182" spans="1:24" hidden="1" outlineLevel="3" thickBot="1" x14ac:dyDescent="0.35">
      <c r="A182" s="33"/>
      <c r="B182" s="10"/>
      <c r="C182" s="4" t="s">
        <v>5</v>
      </c>
      <c r="D182" s="196" t="s">
        <v>349</v>
      </c>
      <c r="E182" s="263"/>
      <c r="F182" s="263"/>
      <c r="G182" s="196" t="s">
        <v>8</v>
      </c>
      <c r="H182" s="196"/>
      <c r="I182" s="5" t="s">
        <v>6</v>
      </c>
      <c r="J182" s="196" t="s">
        <v>1</v>
      </c>
      <c r="K182" s="124"/>
      <c r="L182" s="196">
        <f t="shared" si="7"/>
        <v>1597</v>
      </c>
      <c r="M182" s="191">
        <v>2</v>
      </c>
      <c r="N182" s="196" t="s">
        <v>68</v>
      </c>
      <c r="O182" s="196"/>
      <c r="P182" s="196"/>
    </row>
    <row r="183" spans="1:24" s="205" customFormat="1" hidden="1" outlineLevel="3" thickBot="1" x14ac:dyDescent="0.35">
      <c r="A183" s="33"/>
      <c r="B183" s="10"/>
      <c r="C183" s="4" t="s">
        <v>5</v>
      </c>
      <c r="D183" s="196" t="s">
        <v>350</v>
      </c>
      <c r="E183" s="264"/>
      <c r="F183" s="263"/>
      <c r="G183" s="196" t="s">
        <v>8</v>
      </c>
      <c r="H183" s="196"/>
      <c r="I183" s="5" t="s">
        <v>6</v>
      </c>
      <c r="J183" s="196" t="s">
        <v>1</v>
      </c>
      <c r="K183" s="124"/>
      <c r="L183" s="196">
        <f t="shared" si="7"/>
        <v>1599</v>
      </c>
      <c r="M183" s="191">
        <v>2</v>
      </c>
      <c r="N183" s="196" t="s">
        <v>68</v>
      </c>
      <c r="O183" s="196"/>
      <c r="P183" s="196"/>
      <c r="R183"/>
      <c r="S183"/>
      <c r="T183"/>
      <c r="U183"/>
      <c r="V183"/>
      <c r="W183"/>
      <c r="X183"/>
    </row>
    <row r="184" spans="1:24" s="205" customFormat="1" ht="15.75" hidden="1" customHeight="1" outlineLevel="3" thickBot="1" x14ac:dyDescent="0.35">
      <c r="A184" s="33"/>
      <c r="B184" s="10"/>
      <c r="C184" s="4" t="s">
        <v>5</v>
      </c>
      <c r="D184" s="196" t="s">
        <v>345</v>
      </c>
      <c r="E184" s="270" t="s">
        <v>353</v>
      </c>
      <c r="F184" s="263"/>
      <c r="G184" s="196" t="s">
        <v>8</v>
      </c>
      <c r="H184" s="196"/>
      <c r="I184" s="5" t="s">
        <v>6</v>
      </c>
      <c r="J184" s="196" t="s">
        <v>1</v>
      </c>
      <c r="K184" s="124"/>
      <c r="L184" s="196">
        <f t="shared" si="7"/>
        <v>1601</v>
      </c>
      <c r="M184" s="191">
        <v>2</v>
      </c>
      <c r="N184" s="196" t="s">
        <v>68</v>
      </c>
      <c r="O184" s="196"/>
      <c r="P184" s="196"/>
      <c r="R184"/>
      <c r="S184"/>
      <c r="T184"/>
      <c r="U184"/>
      <c r="V184"/>
      <c r="W184"/>
      <c r="X184"/>
    </row>
    <row r="185" spans="1:24" s="205" customFormat="1" hidden="1" outlineLevel="3" thickBot="1" x14ac:dyDescent="0.35">
      <c r="A185" s="33"/>
      <c r="B185" s="10"/>
      <c r="C185" s="4" t="s">
        <v>5</v>
      </c>
      <c r="D185" s="196" t="s">
        <v>346</v>
      </c>
      <c r="E185" s="263"/>
      <c r="F185" s="263"/>
      <c r="G185" s="196" t="s">
        <v>8</v>
      </c>
      <c r="H185" s="196"/>
      <c r="I185" s="5" t="s">
        <v>6</v>
      </c>
      <c r="J185" s="196" t="s">
        <v>1</v>
      </c>
      <c r="K185" s="124"/>
      <c r="L185" s="196">
        <f t="shared" si="7"/>
        <v>1603</v>
      </c>
      <c r="M185" s="191">
        <v>2</v>
      </c>
      <c r="N185" s="196" t="s">
        <v>68</v>
      </c>
      <c r="O185" s="196"/>
      <c r="P185" s="196"/>
      <c r="R185"/>
      <c r="S185"/>
      <c r="T185"/>
      <c r="U185"/>
      <c r="V185"/>
      <c r="W185"/>
      <c r="X185"/>
    </row>
    <row r="186" spans="1:24" s="205" customFormat="1" hidden="1" outlineLevel="3" thickBot="1" x14ac:dyDescent="0.35">
      <c r="A186" s="33"/>
      <c r="B186" s="10"/>
      <c r="C186" s="4" t="s">
        <v>5</v>
      </c>
      <c r="D186" s="196" t="s">
        <v>347</v>
      </c>
      <c r="E186" s="264"/>
      <c r="F186" s="264"/>
      <c r="G186" s="196" t="s">
        <v>8</v>
      </c>
      <c r="H186" s="196"/>
      <c r="I186" s="5" t="s">
        <v>6</v>
      </c>
      <c r="J186" s="196" t="s">
        <v>1</v>
      </c>
      <c r="K186" s="124"/>
      <c r="L186" s="196">
        <f t="shared" si="7"/>
        <v>1605</v>
      </c>
      <c r="M186" s="191">
        <v>2</v>
      </c>
      <c r="N186" s="196" t="s">
        <v>68</v>
      </c>
      <c r="O186" s="196"/>
      <c r="P186" s="196"/>
      <c r="R186"/>
      <c r="S186"/>
      <c r="T186"/>
      <c r="U186"/>
      <c r="V186"/>
      <c r="W186"/>
      <c r="X186"/>
    </row>
    <row r="187" spans="1:24" s="205" customFormat="1" hidden="1" outlineLevel="3" thickBot="1" x14ac:dyDescent="0.35">
      <c r="A187" s="33"/>
      <c r="B187" s="10"/>
      <c r="C187" s="4" t="s">
        <v>5</v>
      </c>
      <c r="D187" s="189" t="s">
        <v>30</v>
      </c>
      <c r="E187" s="270" t="s">
        <v>218</v>
      </c>
      <c r="F187" s="252" t="s">
        <v>352</v>
      </c>
      <c r="G187" s="196" t="s">
        <v>14</v>
      </c>
      <c r="H187" s="196"/>
      <c r="I187" s="5" t="s">
        <v>6</v>
      </c>
      <c r="J187" s="196"/>
      <c r="K187" s="124"/>
      <c r="L187" s="196">
        <f t="shared" si="7"/>
        <v>1607</v>
      </c>
      <c r="M187" s="191">
        <v>2</v>
      </c>
      <c r="N187" s="196" t="s">
        <v>68</v>
      </c>
      <c r="O187" s="196"/>
      <c r="P187" s="196"/>
      <c r="R187"/>
      <c r="S187"/>
      <c r="T187"/>
      <c r="U187"/>
      <c r="V187"/>
      <c r="W187"/>
      <c r="X187"/>
    </row>
    <row r="188" spans="1:24" s="205" customFormat="1" hidden="1" outlineLevel="3" thickBot="1" x14ac:dyDescent="0.35">
      <c r="A188" s="33"/>
      <c r="B188" s="10"/>
      <c r="C188" s="4" t="s">
        <v>5</v>
      </c>
      <c r="D188" s="189" t="s">
        <v>31</v>
      </c>
      <c r="E188" s="263"/>
      <c r="F188" s="262"/>
      <c r="G188" s="196" t="s">
        <v>14</v>
      </c>
      <c r="H188" s="196"/>
      <c r="I188" s="5" t="s">
        <v>6</v>
      </c>
      <c r="J188" s="196"/>
      <c r="K188" s="124"/>
      <c r="L188" s="196">
        <f t="shared" si="7"/>
        <v>1609</v>
      </c>
      <c r="M188" s="191">
        <v>2</v>
      </c>
      <c r="N188" s="196" t="s">
        <v>68</v>
      </c>
      <c r="O188" s="196"/>
      <c r="P188" s="196"/>
      <c r="R188"/>
      <c r="S188"/>
      <c r="T188"/>
      <c r="U188"/>
      <c r="V188"/>
      <c r="W188"/>
      <c r="X188"/>
    </row>
    <row r="189" spans="1:24" s="205" customFormat="1" hidden="1" outlineLevel="3" thickBot="1" x14ac:dyDescent="0.35">
      <c r="A189" s="33"/>
      <c r="B189" s="10"/>
      <c r="C189" s="4" t="s">
        <v>5</v>
      </c>
      <c r="D189" s="189" t="s">
        <v>32</v>
      </c>
      <c r="E189" s="264"/>
      <c r="F189" s="262"/>
      <c r="G189" s="196" t="s">
        <v>14</v>
      </c>
      <c r="H189" s="196"/>
      <c r="I189" s="5" t="s">
        <v>6</v>
      </c>
      <c r="J189" s="196"/>
      <c r="K189" s="124"/>
      <c r="L189" s="196">
        <f t="shared" si="7"/>
        <v>1611</v>
      </c>
      <c r="M189" s="191">
        <v>2</v>
      </c>
      <c r="N189" s="196" t="s">
        <v>68</v>
      </c>
      <c r="O189" s="196"/>
      <c r="P189" s="196"/>
      <c r="R189"/>
      <c r="S189"/>
      <c r="T189"/>
      <c r="U189"/>
      <c r="V189"/>
      <c r="W189"/>
      <c r="X189"/>
    </row>
    <row r="190" spans="1:24" s="205" customFormat="1" hidden="1" outlineLevel="3" thickBot="1" x14ac:dyDescent="0.35">
      <c r="A190" s="33"/>
      <c r="B190" s="10"/>
      <c r="C190" s="4" t="s">
        <v>5</v>
      </c>
      <c r="D190" s="189" t="s">
        <v>53</v>
      </c>
      <c r="E190" s="270" t="s">
        <v>186</v>
      </c>
      <c r="F190" s="262"/>
      <c r="G190" s="196" t="s">
        <v>18</v>
      </c>
      <c r="H190" s="196"/>
      <c r="I190" s="5" t="s">
        <v>6</v>
      </c>
      <c r="J190" s="196"/>
      <c r="K190" s="124"/>
      <c r="L190" s="196">
        <f t="shared" si="7"/>
        <v>1613</v>
      </c>
      <c r="M190" s="191">
        <v>2</v>
      </c>
      <c r="N190" s="196" t="s">
        <v>68</v>
      </c>
      <c r="O190" s="196"/>
      <c r="P190" s="196"/>
      <c r="R190"/>
      <c r="S190"/>
      <c r="T190"/>
      <c r="U190"/>
      <c r="V190"/>
      <c r="W190"/>
      <c r="X190"/>
    </row>
    <row r="191" spans="1:24" s="205" customFormat="1" hidden="1" outlineLevel="3" thickBot="1" x14ac:dyDescent="0.35">
      <c r="A191" s="33"/>
      <c r="B191" s="10"/>
      <c r="C191" s="4" t="s">
        <v>5</v>
      </c>
      <c r="D191" s="189" t="s">
        <v>54</v>
      </c>
      <c r="E191" s="263"/>
      <c r="F191" s="262"/>
      <c r="G191" s="196" t="s">
        <v>18</v>
      </c>
      <c r="H191" s="196"/>
      <c r="I191" s="5" t="s">
        <v>6</v>
      </c>
      <c r="J191" s="196"/>
      <c r="K191" s="124"/>
      <c r="L191" s="196">
        <f t="shared" si="7"/>
        <v>1615</v>
      </c>
      <c r="M191" s="191">
        <v>2</v>
      </c>
      <c r="N191" s="196" t="s">
        <v>68</v>
      </c>
      <c r="O191" s="196"/>
      <c r="P191" s="196"/>
      <c r="R191"/>
      <c r="S191"/>
      <c r="T191"/>
      <c r="U191"/>
      <c r="V191"/>
      <c r="W191"/>
      <c r="X191"/>
    </row>
    <row r="192" spans="1:24" s="205" customFormat="1" hidden="1" outlineLevel="3" thickBot="1" x14ac:dyDescent="0.35">
      <c r="A192" s="33"/>
      <c r="B192" s="10"/>
      <c r="C192" s="4" t="s">
        <v>5</v>
      </c>
      <c r="D192" s="189" t="s">
        <v>55</v>
      </c>
      <c r="E192" s="264"/>
      <c r="F192" s="262"/>
      <c r="G192" s="196" t="s">
        <v>18</v>
      </c>
      <c r="H192" s="196"/>
      <c r="I192" s="5" t="s">
        <v>6</v>
      </c>
      <c r="J192" s="196"/>
      <c r="K192" s="124"/>
      <c r="L192" s="196">
        <f t="shared" si="7"/>
        <v>1617</v>
      </c>
      <c r="M192" s="191">
        <v>2</v>
      </c>
      <c r="N192" s="196" t="s">
        <v>68</v>
      </c>
      <c r="O192" s="196"/>
      <c r="P192" s="196"/>
      <c r="R192"/>
      <c r="S192"/>
      <c r="T192"/>
      <c r="U192"/>
      <c r="V192"/>
      <c r="W192"/>
      <c r="X192"/>
    </row>
    <row r="193" spans="1:24" s="205" customFormat="1" hidden="1" outlineLevel="3" thickBot="1" x14ac:dyDescent="0.35">
      <c r="A193" s="33"/>
      <c r="B193" s="10"/>
      <c r="C193" s="4" t="s">
        <v>5</v>
      </c>
      <c r="D193" s="189" t="s">
        <v>50</v>
      </c>
      <c r="E193" s="259" t="s">
        <v>190</v>
      </c>
      <c r="F193" s="262"/>
      <c r="G193" s="196" t="s">
        <v>20</v>
      </c>
      <c r="H193" s="196"/>
      <c r="I193" s="5" t="s">
        <v>6</v>
      </c>
      <c r="J193" s="196"/>
      <c r="K193" s="124"/>
      <c r="L193" s="196">
        <f t="shared" si="7"/>
        <v>1619</v>
      </c>
      <c r="M193" s="191">
        <v>2</v>
      </c>
      <c r="N193" s="196" t="s">
        <v>68</v>
      </c>
      <c r="O193" s="196"/>
      <c r="P193" s="196"/>
      <c r="R193"/>
      <c r="S193"/>
      <c r="T193"/>
      <c r="U193"/>
      <c r="V193"/>
      <c r="W193"/>
      <c r="X193"/>
    </row>
    <row r="194" spans="1:24" s="205" customFormat="1" hidden="1" outlineLevel="3" thickBot="1" x14ac:dyDescent="0.35">
      <c r="A194" s="33"/>
      <c r="B194" s="10"/>
      <c r="C194" s="4" t="s">
        <v>5</v>
      </c>
      <c r="D194" s="189" t="s">
        <v>51</v>
      </c>
      <c r="E194" s="266"/>
      <c r="F194" s="262"/>
      <c r="G194" s="196" t="s">
        <v>20</v>
      </c>
      <c r="H194" s="196"/>
      <c r="I194" s="5" t="s">
        <v>6</v>
      </c>
      <c r="J194" s="196"/>
      <c r="K194" s="124"/>
      <c r="L194" s="196">
        <f t="shared" si="7"/>
        <v>1621</v>
      </c>
      <c r="M194" s="191">
        <v>2</v>
      </c>
      <c r="N194" s="196" t="s">
        <v>68</v>
      </c>
      <c r="O194" s="196"/>
      <c r="P194" s="196"/>
      <c r="R194"/>
      <c r="S194"/>
      <c r="T194"/>
      <c r="U194"/>
      <c r="V194"/>
      <c r="W194"/>
      <c r="X194"/>
    </row>
    <row r="195" spans="1:24" s="205" customFormat="1" hidden="1" outlineLevel="3" thickBot="1" x14ac:dyDescent="0.35">
      <c r="A195" s="33"/>
      <c r="B195" s="10"/>
      <c r="C195" s="4" t="s">
        <v>5</v>
      </c>
      <c r="D195" s="189" t="s">
        <v>52</v>
      </c>
      <c r="E195" s="267"/>
      <c r="F195" s="262"/>
      <c r="G195" s="196" t="s">
        <v>20</v>
      </c>
      <c r="H195" s="196"/>
      <c r="I195" s="5" t="s">
        <v>6</v>
      </c>
      <c r="J195" s="196"/>
      <c r="K195" s="124"/>
      <c r="L195" s="196">
        <f t="shared" si="7"/>
        <v>1623</v>
      </c>
      <c r="M195" s="191">
        <v>2</v>
      </c>
      <c r="N195" s="196" t="s">
        <v>68</v>
      </c>
      <c r="O195" s="196"/>
      <c r="P195" s="196"/>
      <c r="R195"/>
      <c r="S195"/>
      <c r="T195"/>
      <c r="U195"/>
      <c r="V195"/>
      <c r="W195"/>
      <c r="X195"/>
    </row>
    <row r="196" spans="1:24" s="205" customFormat="1" hidden="1" outlineLevel="3" thickBot="1" x14ac:dyDescent="0.35">
      <c r="A196" s="33"/>
      <c r="B196" s="10"/>
      <c r="C196" s="4" t="s">
        <v>5</v>
      </c>
      <c r="D196" s="189" t="s">
        <v>33</v>
      </c>
      <c r="E196" s="270" t="s">
        <v>194</v>
      </c>
      <c r="F196" s="262"/>
      <c r="G196" s="196" t="s">
        <v>22</v>
      </c>
      <c r="H196" s="196" t="s">
        <v>72</v>
      </c>
      <c r="I196" s="5" t="s">
        <v>6</v>
      </c>
      <c r="J196" s="196"/>
      <c r="K196" s="124"/>
      <c r="L196" s="196">
        <f t="shared" si="7"/>
        <v>1625</v>
      </c>
      <c r="M196" s="191">
        <v>2</v>
      </c>
      <c r="N196" s="196" t="s">
        <v>68</v>
      </c>
      <c r="O196" s="196"/>
      <c r="P196" s="196"/>
      <c r="R196"/>
      <c r="S196"/>
      <c r="T196"/>
      <c r="U196"/>
      <c r="V196"/>
      <c r="W196"/>
      <c r="X196"/>
    </row>
    <row r="197" spans="1:24" s="205" customFormat="1" hidden="1" outlineLevel="3" thickBot="1" x14ac:dyDescent="0.35">
      <c r="A197" s="33"/>
      <c r="B197" s="10"/>
      <c r="C197" s="4" t="s">
        <v>5</v>
      </c>
      <c r="D197" s="189" t="s">
        <v>34</v>
      </c>
      <c r="E197" s="263"/>
      <c r="F197" s="262"/>
      <c r="G197" s="196" t="s">
        <v>22</v>
      </c>
      <c r="H197" s="196" t="s">
        <v>72</v>
      </c>
      <c r="I197" s="5" t="s">
        <v>6</v>
      </c>
      <c r="J197" s="196"/>
      <c r="K197" s="124"/>
      <c r="L197" s="196">
        <f t="shared" si="7"/>
        <v>1627</v>
      </c>
      <c r="M197" s="191">
        <v>2</v>
      </c>
      <c r="N197" s="196" t="s">
        <v>68</v>
      </c>
      <c r="O197" s="196"/>
      <c r="P197" s="196"/>
      <c r="R197"/>
      <c r="S197"/>
      <c r="T197"/>
      <c r="U197"/>
      <c r="V197"/>
      <c r="W197"/>
      <c r="X197"/>
    </row>
    <row r="198" spans="1:24" s="205" customFormat="1" hidden="1" outlineLevel="3" thickBot="1" x14ac:dyDescent="0.35">
      <c r="A198" s="33"/>
      <c r="B198" s="10"/>
      <c r="C198" s="4" t="s">
        <v>5</v>
      </c>
      <c r="D198" s="189" t="s">
        <v>35</v>
      </c>
      <c r="E198" s="264"/>
      <c r="F198" s="262"/>
      <c r="G198" s="196" t="s">
        <v>22</v>
      </c>
      <c r="H198" s="196" t="s">
        <v>72</v>
      </c>
      <c r="I198" s="5" t="s">
        <v>6</v>
      </c>
      <c r="J198" s="196"/>
      <c r="K198" s="124"/>
      <c r="L198" s="196">
        <f t="shared" si="7"/>
        <v>1629</v>
      </c>
      <c r="M198" s="191">
        <v>2</v>
      </c>
      <c r="N198" s="196" t="s">
        <v>68</v>
      </c>
      <c r="O198" s="196"/>
      <c r="P198" s="196"/>
      <c r="R198"/>
      <c r="S198"/>
      <c r="T198"/>
      <c r="U198"/>
      <c r="V198"/>
      <c r="W198"/>
      <c r="X198"/>
    </row>
    <row r="199" spans="1:24" hidden="1" outlineLevel="3" thickBot="1" x14ac:dyDescent="0.35">
      <c r="A199" s="33"/>
      <c r="B199" s="10"/>
      <c r="C199" s="4" t="s">
        <v>5</v>
      </c>
      <c r="D199" s="189" t="s">
        <v>36</v>
      </c>
      <c r="E199" s="270" t="s">
        <v>356</v>
      </c>
      <c r="F199" s="262"/>
      <c r="G199" s="196" t="s">
        <v>25</v>
      </c>
      <c r="H199" s="196"/>
      <c r="I199" s="5" t="s">
        <v>6</v>
      </c>
      <c r="J199" s="196"/>
      <c r="K199" s="124"/>
      <c r="L199" s="196">
        <f t="shared" si="7"/>
        <v>1631</v>
      </c>
      <c r="M199" s="191">
        <v>2</v>
      </c>
      <c r="N199" s="196" t="s">
        <v>68</v>
      </c>
      <c r="O199" s="196"/>
      <c r="P199" s="196"/>
    </row>
    <row r="200" spans="1:24" hidden="1" outlineLevel="3" thickBot="1" x14ac:dyDescent="0.35">
      <c r="A200" s="33"/>
      <c r="B200" s="10"/>
      <c r="C200" s="4" t="s">
        <v>5</v>
      </c>
      <c r="D200" s="189" t="s">
        <v>37</v>
      </c>
      <c r="E200" s="263"/>
      <c r="F200" s="262"/>
      <c r="G200" s="196" t="s">
        <v>25</v>
      </c>
      <c r="H200" s="196"/>
      <c r="I200" s="5" t="s">
        <v>6</v>
      </c>
      <c r="J200" s="196"/>
      <c r="K200" s="124"/>
      <c r="L200" s="196">
        <f t="shared" si="7"/>
        <v>1633</v>
      </c>
      <c r="M200" s="191">
        <v>2</v>
      </c>
      <c r="N200" s="196" t="s">
        <v>68</v>
      </c>
      <c r="O200" s="196"/>
      <c r="P200" s="196"/>
    </row>
    <row r="201" spans="1:24" hidden="1" outlineLevel="3" thickBot="1" x14ac:dyDescent="0.35">
      <c r="A201" s="33"/>
      <c r="B201" s="10"/>
      <c r="C201" s="4" t="s">
        <v>5</v>
      </c>
      <c r="D201" s="189" t="s">
        <v>38</v>
      </c>
      <c r="E201" s="264"/>
      <c r="F201" s="262"/>
      <c r="G201" s="196" t="s">
        <v>25</v>
      </c>
      <c r="H201" s="196"/>
      <c r="I201" s="5" t="s">
        <v>6</v>
      </c>
      <c r="J201" s="196"/>
      <c r="K201" s="124"/>
      <c r="L201" s="196">
        <f t="shared" si="7"/>
        <v>1635</v>
      </c>
      <c r="M201" s="191">
        <v>2</v>
      </c>
      <c r="N201" s="196" t="s">
        <v>68</v>
      </c>
      <c r="O201" s="196"/>
      <c r="P201" s="196"/>
    </row>
    <row r="202" spans="1:24" hidden="1" outlineLevel="3" thickBot="1" x14ac:dyDescent="0.35">
      <c r="A202" s="33"/>
      <c r="B202" s="10"/>
      <c r="C202" s="4" t="s">
        <v>5</v>
      </c>
      <c r="D202" s="189" t="s">
        <v>39</v>
      </c>
      <c r="E202" s="270" t="s">
        <v>357</v>
      </c>
      <c r="F202" s="262"/>
      <c r="G202" s="196" t="s">
        <v>25</v>
      </c>
      <c r="H202" s="196"/>
      <c r="I202" s="5" t="s">
        <v>6</v>
      </c>
      <c r="J202" s="196"/>
      <c r="K202" s="124"/>
      <c r="L202" s="196">
        <f t="shared" si="7"/>
        <v>1637</v>
      </c>
      <c r="M202" s="191">
        <v>2</v>
      </c>
      <c r="N202" s="196" t="s">
        <v>68</v>
      </c>
      <c r="O202" s="196"/>
      <c r="P202" s="196"/>
    </row>
    <row r="203" spans="1:24" hidden="1" outlineLevel="3" thickBot="1" x14ac:dyDescent="0.35">
      <c r="A203" s="33"/>
      <c r="B203" s="10"/>
      <c r="C203" s="4" t="s">
        <v>5</v>
      </c>
      <c r="D203" s="189" t="s">
        <v>40</v>
      </c>
      <c r="E203" s="263"/>
      <c r="F203" s="262"/>
      <c r="G203" s="196" t="s">
        <v>25</v>
      </c>
      <c r="H203" s="196"/>
      <c r="I203" s="5" t="s">
        <v>6</v>
      </c>
      <c r="J203" s="196"/>
      <c r="K203" s="124"/>
      <c r="L203" s="196">
        <f t="shared" si="7"/>
        <v>1639</v>
      </c>
      <c r="M203" s="191">
        <v>2</v>
      </c>
      <c r="N203" s="196" t="s">
        <v>68</v>
      </c>
      <c r="O203" s="196"/>
      <c r="P203" s="196"/>
    </row>
    <row r="204" spans="1:24" hidden="1" outlineLevel="3" thickBot="1" x14ac:dyDescent="0.35">
      <c r="A204" s="33"/>
      <c r="B204" s="10"/>
      <c r="C204" s="4" t="s">
        <v>5</v>
      </c>
      <c r="D204" s="189" t="s">
        <v>41</v>
      </c>
      <c r="E204" s="264"/>
      <c r="F204" s="262"/>
      <c r="G204" s="196" t="s">
        <v>25</v>
      </c>
      <c r="H204" s="196"/>
      <c r="I204" s="5" t="s">
        <v>6</v>
      </c>
      <c r="J204" s="196"/>
      <c r="K204" s="124"/>
      <c r="L204" s="196">
        <f t="shared" si="7"/>
        <v>1641</v>
      </c>
      <c r="M204" s="191">
        <v>2</v>
      </c>
      <c r="N204" s="196" t="s">
        <v>68</v>
      </c>
      <c r="O204" s="196"/>
      <c r="P204" s="196"/>
    </row>
    <row r="205" spans="1:24" hidden="1" outlineLevel="3" thickBot="1" x14ac:dyDescent="0.35">
      <c r="A205" s="33"/>
      <c r="B205" s="10"/>
      <c r="C205" s="4" t="s">
        <v>5</v>
      </c>
      <c r="D205" s="189" t="s">
        <v>389</v>
      </c>
      <c r="E205" s="259" t="s">
        <v>206</v>
      </c>
      <c r="F205" s="262"/>
      <c r="G205" s="196" t="s">
        <v>27</v>
      </c>
      <c r="H205" s="196"/>
      <c r="I205" s="5" t="s">
        <v>6</v>
      </c>
      <c r="J205" s="196"/>
      <c r="K205" s="124"/>
      <c r="L205" s="196">
        <f t="shared" si="7"/>
        <v>1643</v>
      </c>
      <c r="M205" s="191">
        <v>2</v>
      </c>
      <c r="N205" s="196" t="s">
        <v>68</v>
      </c>
      <c r="O205" s="196"/>
      <c r="P205" s="196"/>
    </row>
    <row r="206" spans="1:24" hidden="1" outlineLevel="3" thickBot="1" x14ac:dyDescent="0.35">
      <c r="A206" s="33"/>
      <c r="B206" s="10"/>
      <c r="C206" s="4" t="s">
        <v>5</v>
      </c>
      <c r="D206" s="189" t="s">
        <v>390</v>
      </c>
      <c r="E206" s="266"/>
      <c r="F206" s="262"/>
      <c r="G206" s="196" t="s">
        <v>27</v>
      </c>
      <c r="H206" s="196"/>
      <c r="I206" s="5" t="s">
        <v>6</v>
      </c>
      <c r="J206" s="196"/>
      <c r="K206" s="124"/>
      <c r="L206" s="196">
        <f t="shared" si="7"/>
        <v>1645</v>
      </c>
      <c r="M206" s="191">
        <v>2</v>
      </c>
      <c r="N206" s="196" t="s">
        <v>68</v>
      </c>
      <c r="O206" s="196"/>
      <c r="P206" s="196"/>
    </row>
    <row r="207" spans="1:24" hidden="1" outlineLevel="3" thickBot="1" x14ac:dyDescent="0.35">
      <c r="A207" s="33"/>
      <c r="B207" s="10"/>
      <c r="C207" s="4" t="s">
        <v>5</v>
      </c>
      <c r="D207" s="189" t="s">
        <v>391</v>
      </c>
      <c r="E207" s="266"/>
      <c r="F207" s="262"/>
      <c r="G207" s="196" t="s">
        <v>27</v>
      </c>
      <c r="H207" s="196"/>
      <c r="I207" s="5" t="s">
        <v>6</v>
      </c>
      <c r="J207" s="196"/>
      <c r="K207" s="124"/>
      <c r="L207" s="196">
        <f t="shared" si="7"/>
        <v>1647</v>
      </c>
      <c r="M207" s="191">
        <v>2</v>
      </c>
      <c r="N207" s="196" t="s">
        <v>68</v>
      </c>
      <c r="O207" s="196"/>
      <c r="P207" s="196"/>
    </row>
    <row r="208" spans="1:24" hidden="1" outlineLevel="3" thickBot="1" x14ac:dyDescent="0.35">
      <c r="A208" s="33"/>
      <c r="B208" s="10"/>
      <c r="C208" s="4" t="s">
        <v>5</v>
      </c>
      <c r="D208" s="189" t="s">
        <v>388</v>
      </c>
      <c r="E208" s="264"/>
      <c r="F208" s="219"/>
      <c r="G208" s="196" t="s">
        <v>27</v>
      </c>
      <c r="H208" s="196"/>
      <c r="I208" s="5" t="s">
        <v>6</v>
      </c>
      <c r="J208" s="196"/>
      <c r="K208" s="124"/>
      <c r="L208" s="196">
        <f t="shared" si="7"/>
        <v>1649</v>
      </c>
      <c r="M208" s="191">
        <v>2</v>
      </c>
      <c r="N208" s="196" t="s">
        <v>68</v>
      </c>
      <c r="O208" s="196"/>
      <c r="P208" s="196"/>
      <c r="Q208" s="40"/>
    </row>
    <row r="209" spans="1:17" hidden="1" outlineLevel="3" thickBot="1" x14ac:dyDescent="0.35">
      <c r="A209" s="33"/>
      <c r="B209" s="10"/>
      <c r="C209" s="4" t="s">
        <v>5</v>
      </c>
      <c r="D209" s="224" t="s">
        <v>73</v>
      </c>
      <c r="E209" s="225"/>
      <c r="F209" s="251"/>
      <c r="G209" s="196"/>
      <c r="H209" s="15" t="s">
        <v>87</v>
      </c>
      <c r="I209" s="5" t="s">
        <v>6</v>
      </c>
      <c r="J209" s="196" t="s">
        <v>1</v>
      </c>
      <c r="K209" s="124"/>
      <c r="L209" s="196">
        <f t="shared" si="7"/>
        <v>1651</v>
      </c>
      <c r="M209" s="191">
        <f>2*M153</f>
        <v>24</v>
      </c>
      <c r="N209" s="196" t="s">
        <v>68</v>
      </c>
      <c r="O209" s="196"/>
      <c r="P209" s="196"/>
    </row>
    <row r="210" spans="1:17" ht="21" customHeight="1" x14ac:dyDescent="0.3"/>
    <row r="211" spans="1:17" s="100" customFormat="1" ht="16.149999999999999" thickBot="1" x14ac:dyDescent="0.35">
      <c r="A211" s="101" t="s">
        <v>295</v>
      </c>
      <c r="B211" s="90"/>
      <c r="C211" s="90"/>
      <c r="D211" s="91"/>
      <c r="E211" s="102" t="s">
        <v>382</v>
      </c>
      <c r="G211" s="91"/>
      <c r="H211" s="91"/>
      <c r="I211" s="92"/>
      <c r="J211" s="102"/>
      <c r="K211" s="126"/>
      <c r="L211" s="91"/>
      <c r="M211" s="91"/>
      <c r="N211" s="91"/>
      <c r="O211" s="91"/>
      <c r="P211" s="99"/>
      <c r="Q211" s="174"/>
    </row>
    <row r="212" spans="1:17" s="147" customFormat="1" ht="14.45" outlineLevel="1" thickBot="1" x14ac:dyDescent="0.3">
      <c r="A212" s="95" t="s">
        <v>380</v>
      </c>
      <c r="B212" s="139"/>
      <c r="C212" s="139"/>
      <c r="D212" s="140"/>
      <c r="E212" s="141"/>
      <c r="F212" s="142"/>
      <c r="G212" s="143"/>
      <c r="H212" s="143"/>
      <c r="I212" s="143"/>
      <c r="J212" s="143"/>
      <c r="K212" s="144"/>
      <c r="L212" s="145">
        <v>2049</v>
      </c>
      <c r="M212" s="140">
        <f>M213+M256</f>
        <v>111</v>
      </c>
      <c r="N212" s="143"/>
      <c r="O212" s="143"/>
      <c r="P212" s="143"/>
      <c r="Q212" s="146"/>
    </row>
    <row r="213" spans="1:17" s="43" customFormat="1" ht="12.6" outlineLevel="2" collapsed="1" thickBot="1" x14ac:dyDescent="0.3">
      <c r="A213" s="41" t="s">
        <v>383</v>
      </c>
      <c r="B213" s="78"/>
      <c r="C213" s="78"/>
      <c r="D213" s="42"/>
      <c r="E213" s="46"/>
      <c r="F213" s="47"/>
      <c r="G213" s="41"/>
      <c r="H213" s="44"/>
      <c r="I213" s="41"/>
      <c r="J213" s="41"/>
      <c r="K213" s="130"/>
      <c r="L213" s="45">
        <f>L212</f>
        <v>2049</v>
      </c>
      <c r="M213" s="42">
        <f>SUM(M214:M255)</f>
        <v>42</v>
      </c>
      <c r="N213" s="41"/>
      <c r="O213" s="41"/>
      <c r="P213" s="41"/>
      <c r="Q213" s="42"/>
    </row>
    <row r="214" spans="1:17" s="18" customFormat="1" ht="12.75" hidden="1" customHeight="1" outlineLevel="3" thickBot="1" x14ac:dyDescent="0.25">
      <c r="B214" s="79"/>
      <c r="C214" s="50" t="s">
        <v>5</v>
      </c>
      <c r="D214" s="256" t="s">
        <v>262</v>
      </c>
      <c r="E214" s="256" t="s">
        <v>152</v>
      </c>
      <c r="F214" s="256" t="s">
        <v>279</v>
      </c>
      <c r="G214" s="256" t="s">
        <v>8</v>
      </c>
      <c r="H214" s="187" t="s">
        <v>10</v>
      </c>
      <c r="I214" s="271" t="s">
        <v>6</v>
      </c>
      <c r="J214" s="256" t="s">
        <v>1</v>
      </c>
      <c r="K214" s="131"/>
      <c r="L214" s="187">
        <f>L213</f>
        <v>2049</v>
      </c>
      <c r="M214" s="187">
        <v>1</v>
      </c>
      <c r="N214" s="256" t="s">
        <v>151</v>
      </c>
      <c r="O214" s="187" t="s">
        <v>62</v>
      </c>
      <c r="P214" s="256" t="s">
        <v>9</v>
      </c>
    </row>
    <row r="215" spans="1:17" s="18" customFormat="1" ht="12.75" hidden="1" customHeight="1" outlineLevel="3" thickBot="1" x14ac:dyDescent="0.25">
      <c r="B215" s="79"/>
      <c r="C215" s="50" t="s">
        <v>5</v>
      </c>
      <c r="D215" s="256"/>
      <c r="E215" s="256"/>
      <c r="F215" s="256"/>
      <c r="G215" s="256"/>
      <c r="H215" s="187" t="s">
        <v>10</v>
      </c>
      <c r="I215" s="271"/>
      <c r="J215" s="256"/>
      <c r="K215" s="131"/>
      <c r="L215" s="187">
        <f t="shared" ref="L215:L256" si="8">L214+M214</f>
        <v>2050</v>
      </c>
      <c r="M215" s="187">
        <v>1</v>
      </c>
      <c r="N215" s="256"/>
      <c r="O215" s="187" t="s">
        <v>63</v>
      </c>
      <c r="P215" s="256"/>
    </row>
    <row r="216" spans="1:17" s="18" customFormat="1" ht="12.75" hidden="1" customHeight="1" outlineLevel="3" thickBot="1" x14ac:dyDescent="0.25">
      <c r="B216" s="79"/>
      <c r="C216" s="50" t="s">
        <v>5</v>
      </c>
      <c r="D216" s="256" t="s">
        <v>263</v>
      </c>
      <c r="E216" s="256"/>
      <c r="F216" s="256"/>
      <c r="G216" s="256" t="s">
        <v>8</v>
      </c>
      <c r="H216" s="187" t="s">
        <v>10</v>
      </c>
      <c r="I216" s="271" t="s">
        <v>6</v>
      </c>
      <c r="J216" s="256" t="s">
        <v>1</v>
      </c>
      <c r="K216" s="131"/>
      <c r="L216" s="187">
        <f t="shared" si="8"/>
        <v>2051</v>
      </c>
      <c r="M216" s="187">
        <v>1</v>
      </c>
      <c r="N216" s="256" t="s">
        <v>7</v>
      </c>
      <c r="O216" s="187" t="s">
        <v>62</v>
      </c>
      <c r="P216" s="256" t="s">
        <v>9</v>
      </c>
    </row>
    <row r="217" spans="1:17" s="18" customFormat="1" ht="12.75" hidden="1" customHeight="1" outlineLevel="3" thickBot="1" x14ac:dyDescent="0.25">
      <c r="B217" s="79"/>
      <c r="C217" s="50" t="s">
        <v>5</v>
      </c>
      <c r="D217" s="256"/>
      <c r="E217" s="256"/>
      <c r="F217" s="256"/>
      <c r="G217" s="256"/>
      <c r="H217" s="187" t="s">
        <v>10</v>
      </c>
      <c r="I217" s="271"/>
      <c r="J217" s="256"/>
      <c r="K217" s="131"/>
      <c r="L217" s="187">
        <f t="shared" si="8"/>
        <v>2052</v>
      </c>
      <c r="M217" s="187">
        <v>1</v>
      </c>
      <c r="N217" s="256"/>
      <c r="O217" s="187" t="s">
        <v>63</v>
      </c>
      <c r="P217" s="256"/>
    </row>
    <row r="218" spans="1:17" s="18" customFormat="1" ht="12.75" hidden="1" customHeight="1" outlineLevel="3" thickBot="1" x14ac:dyDescent="0.25">
      <c r="B218" s="79"/>
      <c r="C218" s="50" t="s">
        <v>5</v>
      </c>
      <c r="D218" s="256" t="s">
        <v>264</v>
      </c>
      <c r="E218" s="256"/>
      <c r="F218" s="256"/>
      <c r="G218" s="256" t="s">
        <v>8</v>
      </c>
      <c r="H218" s="187" t="s">
        <v>10</v>
      </c>
      <c r="I218" s="271" t="s">
        <v>6</v>
      </c>
      <c r="J218" s="256" t="s">
        <v>1</v>
      </c>
      <c r="K218" s="131"/>
      <c r="L218" s="187">
        <f t="shared" si="8"/>
        <v>2053</v>
      </c>
      <c r="M218" s="187">
        <v>1</v>
      </c>
      <c r="N218" s="256" t="s">
        <v>7</v>
      </c>
      <c r="O218" s="187" t="s">
        <v>62</v>
      </c>
      <c r="P218" s="256" t="s">
        <v>9</v>
      </c>
    </row>
    <row r="219" spans="1:17" s="18" customFormat="1" ht="12.75" hidden="1" customHeight="1" outlineLevel="3" thickBot="1" x14ac:dyDescent="0.25">
      <c r="B219" s="79"/>
      <c r="C219" s="50" t="s">
        <v>5</v>
      </c>
      <c r="D219" s="256"/>
      <c r="E219" s="256"/>
      <c r="F219" s="256"/>
      <c r="G219" s="256"/>
      <c r="H219" s="187" t="s">
        <v>10</v>
      </c>
      <c r="I219" s="271"/>
      <c r="J219" s="256"/>
      <c r="K219" s="131"/>
      <c r="L219" s="187">
        <f t="shared" si="8"/>
        <v>2054</v>
      </c>
      <c r="M219" s="187">
        <v>1</v>
      </c>
      <c r="N219" s="256"/>
      <c r="O219" s="187" t="s">
        <v>63</v>
      </c>
      <c r="P219" s="256"/>
    </row>
    <row r="220" spans="1:17" s="18" customFormat="1" ht="12.75" hidden="1" customHeight="1" outlineLevel="3" thickBot="1" x14ac:dyDescent="0.25">
      <c r="B220" s="79"/>
      <c r="C220" s="50" t="s">
        <v>5</v>
      </c>
      <c r="D220" s="256" t="s">
        <v>265</v>
      </c>
      <c r="E220" s="256" t="s">
        <v>210</v>
      </c>
      <c r="F220" s="256"/>
      <c r="G220" s="256" t="s">
        <v>49</v>
      </c>
      <c r="H220" s="187" t="s">
        <v>10</v>
      </c>
      <c r="I220" s="271" t="s">
        <v>6</v>
      </c>
      <c r="J220" s="256" t="s">
        <v>1</v>
      </c>
      <c r="K220" s="131"/>
      <c r="L220" s="187">
        <f t="shared" si="8"/>
        <v>2055</v>
      </c>
      <c r="M220" s="187">
        <v>1</v>
      </c>
      <c r="N220" s="256" t="s">
        <v>7</v>
      </c>
      <c r="O220" s="187" t="s">
        <v>62</v>
      </c>
      <c r="P220" s="256" t="s">
        <v>9</v>
      </c>
    </row>
    <row r="221" spans="1:17" s="18" customFormat="1" ht="12.75" hidden="1" customHeight="1" outlineLevel="3" thickBot="1" x14ac:dyDescent="0.25">
      <c r="B221" s="79"/>
      <c r="C221" s="50" t="s">
        <v>5</v>
      </c>
      <c r="D221" s="256"/>
      <c r="E221" s="256"/>
      <c r="F221" s="256"/>
      <c r="G221" s="256"/>
      <c r="H221" s="187" t="s">
        <v>10</v>
      </c>
      <c r="I221" s="271"/>
      <c r="J221" s="256"/>
      <c r="K221" s="131"/>
      <c r="L221" s="187">
        <f t="shared" si="8"/>
        <v>2056</v>
      </c>
      <c r="M221" s="187">
        <v>1</v>
      </c>
      <c r="N221" s="256"/>
      <c r="O221" s="187" t="s">
        <v>63</v>
      </c>
      <c r="P221" s="256"/>
    </row>
    <row r="222" spans="1:17" s="18" customFormat="1" ht="12.75" hidden="1" customHeight="1" outlineLevel="3" thickBot="1" x14ac:dyDescent="0.25">
      <c r="B222" s="79"/>
      <c r="C222" s="50" t="s">
        <v>5</v>
      </c>
      <c r="D222" s="256" t="s">
        <v>266</v>
      </c>
      <c r="E222" s="256"/>
      <c r="F222" s="256"/>
      <c r="G222" s="256" t="s">
        <v>49</v>
      </c>
      <c r="H222" s="187" t="s">
        <v>10</v>
      </c>
      <c r="I222" s="271" t="s">
        <v>6</v>
      </c>
      <c r="J222" s="256" t="s">
        <v>1</v>
      </c>
      <c r="K222" s="131"/>
      <c r="L222" s="187">
        <f t="shared" si="8"/>
        <v>2057</v>
      </c>
      <c r="M222" s="187">
        <v>1</v>
      </c>
      <c r="N222" s="256" t="s">
        <v>7</v>
      </c>
      <c r="O222" s="187" t="s">
        <v>62</v>
      </c>
      <c r="P222" s="256" t="s">
        <v>9</v>
      </c>
    </row>
    <row r="223" spans="1:17" s="18" customFormat="1" ht="12.75" hidden="1" customHeight="1" outlineLevel="3" thickBot="1" x14ac:dyDescent="0.25">
      <c r="B223" s="79"/>
      <c r="C223" s="50" t="s">
        <v>5</v>
      </c>
      <c r="D223" s="256"/>
      <c r="E223" s="256"/>
      <c r="F223" s="256"/>
      <c r="G223" s="256"/>
      <c r="H223" s="187" t="s">
        <v>10</v>
      </c>
      <c r="I223" s="271"/>
      <c r="J223" s="256"/>
      <c r="K223" s="131"/>
      <c r="L223" s="187">
        <f t="shared" si="8"/>
        <v>2058</v>
      </c>
      <c r="M223" s="187">
        <v>1</v>
      </c>
      <c r="N223" s="256"/>
      <c r="O223" s="187" t="s">
        <v>63</v>
      </c>
      <c r="P223" s="256"/>
    </row>
    <row r="224" spans="1:17" s="18" customFormat="1" ht="12.75" hidden="1" customHeight="1" outlineLevel="3" thickBot="1" x14ac:dyDescent="0.25">
      <c r="B224" s="79"/>
      <c r="C224" s="50" t="s">
        <v>5</v>
      </c>
      <c r="D224" s="256" t="s">
        <v>267</v>
      </c>
      <c r="E224" s="256"/>
      <c r="F224" s="256"/>
      <c r="G224" s="256" t="s">
        <v>49</v>
      </c>
      <c r="H224" s="187" t="s">
        <v>10</v>
      </c>
      <c r="I224" s="271" t="s">
        <v>6</v>
      </c>
      <c r="J224" s="256" t="s">
        <v>1</v>
      </c>
      <c r="K224" s="131"/>
      <c r="L224" s="187">
        <f t="shared" si="8"/>
        <v>2059</v>
      </c>
      <c r="M224" s="187">
        <v>1</v>
      </c>
      <c r="N224" s="256" t="s">
        <v>7</v>
      </c>
      <c r="O224" s="187" t="s">
        <v>62</v>
      </c>
      <c r="P224" s="256" t="s">
        <v>9</v>
      </c>
    </row>
    <row r="225" spans="2:16" s="18" customFormat="1" ht="12.75" hidden="1" customHeight="1" outlineLevel="3" thickBot="1" x14ac:dyDescent="0.25">
      <c r="B225" s="79"/>
      <c r="C225" s="50" t="s">
        <v>5</v>
      </c>
      <c r="D225" s="256"/>
      <c r="E225" s="256"/>
      <c r="F225" s="256"/>
      <c r="G225" s="256"/>
      <c r="H225" s="187" t="s">
        <v>10</v>
      </c>
      <c r="I225" s="271"/>
      <c r="J225" s="256"/>
      <c r="K225" s="131"/>
      <c r="L225" s="187">
        <f t="shared" si="8"/>
        <v>2060</v>
      </c>
      <c r="M225" s="187">
        <v>1</v>
      </c>
      <c r="N225" s="256"/>
      <c r="O225" s="187" t="s">
        <v>63</v>
      </c>
      <c r="P225" s="256"/>
    </row>
    <row r="226" spans="2:16" s="18" customFormat="1" ht="12.75" hidden="1" customHeight="1" outlineLevel="3" thickBot="1" x14ac:dyDescent="0.25">
      <c r="B226" s="79"/>
      <c r="C226" s="50" t="s">
        <v>5</v>
      </c>
      <c r="D226" s="256" t="s">
        <v>268</v>
      </c>
      <c r="E226" s="256"/>
      <c r="F226" s="256"/>
      <c r="G226" s="256" t="s">
        <v>49</v>
      </c>
      <c r="H226" s="187" t="s">
        <v>10</v>
      </c>
      <c r="I226" s="271" t="s">
        <v>6</v>
      </c>
      <c r="J226" s="256" t="s">
        <v>1</v>
      </c>
      <c r="K226" s="131"/>
      <c r="L226" s="187">
        <f t="shared" si="8"/>
        <v>2061</v>
      </c>
      <c r="M226" s="187">
        <v>1</v>
      </c>
      <c r="N226" s="256" t="s">
        <v>7</v>
      </c>
      <c r="O226" s="187" t="s">
        <v>62</v>
      </c>
      <c r="P226" s="256" t="s">
        <v>9</v>
      </c>
    </row>
    <row r="227" spans="2:16" s="18" customFormat="1" ht="12.75" hidden="1" customHeight="1" outlineLevel="3" thickBot="1" x14ac:dyDescent="0.25">
      <c r="B227" s="79"/>
      <c r="C227" s="50" t="s">
        <v>5</v>
      </c>
      <c r="D227" s="256"/>
      <c r="E227" s="256"/>
      <c r="F227" s="256"/>
      <c r="G227" s="256"/>
      <c r="H227" s="187" t="s">
        <v>10</v>
      </c>
      <c r="I227" s="271"/>
      <c r="J227" s="256"/>
      <c r="K227" s="131"/>
      <c r="L227" s="187">
        <f t="shared" si="8"/>
        <v>2062</v>
      </c>
      <c r="M227" s="187">
        <v>1</v>
      </c>
      <c r="N227" s="256"/>
      <c r="O227" s="187" t="s">
        <v>63</v>
      </c>
      <c r="P227" s="256"/>
    </row>
    <row r="228" spans="2:16" s="18" customFormat="1" ht="12.75" hidden="1" customHeight="1" outlineLevel="3" thickBot="1" x14ac:dyDescent="0.25">
      <c r="B228" s="79"/>
      <c r="C228" s="50" t="s">
        <v>5</v>
      </c>
      <c r="D228" s="256" t="s">
        <v>269</v>
      </c>
      <c r="E228" s="256" t="s">
        <v>212</v>
      </c>
      <c r="F228" s="256"/>
      <c r="G228" s="256" t="s">
        <v>48</v>
      </c>
      <c r="H228" s="187" t="s">
        <v>10</v>
      </c>
      <c r="I228" s="271" t="s">
        <v>6</v>
      </c>
      <c r="J228" s="256" t="s">
        <v>1</v>
      </c>
      <c r="K228" s="131"/>
      <c r="L228" s="187">
        <f t="shared" si="8"/>
        <v>2063</v>
      </c>
      <c r="M228" s="187">
        <v>1</v>
      </c>
      <c r="N228" s="256" t="s">
        <v>151</v>
      </c>
      <c r="O228" s="187" t="s">
        <v>62</v>
      </c>
      <c r="P228" s="256" t="s">
        <v>9</v>
      </c>
    </row>
    <row r="229" spans="2:16" s="18" customFormat="1" ht="12.75" hidden="1" customHeight="1" outlineLevel="3" thickBot="1" x14ac:dyDescent="0.25">
      <c r="B229" s="79"/>
      <c r="C229" s="50" t="s">
        <v>5</v>
      </c>
      <c r="D229" s="256"/>
      <c r="E229" s="256"/>
      <c r="F229" s="256"/>
      <c r="G229" s="256"/>
      <c r="H229" s="187" t="s">
        <v>10</v>
      </c>
      <c r="I229" s="271"/>
      <c r="J229" s="256"/>
      <c r="K229" s="131"/>
      <c r="L229" s="187">
        <f t="shared" si="8"/>
        <v>2064</v>
      </c>
      <c r="M229" s="187">
        <v>1</v>
      </c>
      <c r="N229" s="256"/>
      <c r="O229" s="187" t="s">
        <v>63</v>
      </c>
      <c r="P229" s="256"/>
    </row>
    <row r="230" spans="2:16" s="18" customFormat="1" ht="12.75" hidden="1" customHeight="1" outlineLevel="3" thickBot="1" x14ac:dyDescent="0.25">
      <c r="B230" s="79"/>
      <c r="C230" s="50" t="s">
        <v>5</v>
      </c>
      <c r="D230" s="256" t="s">
        <v>270</v>
      </c>
      <c r="E230" s="256"/>
      <c r="F230" s="256"/>
      <c r="G230" s="256" t="s">
        <v>48</v>
      </c>
      <c r="H230" s="187" t="s">
        <v>10</v>
      </c>
      <c r="I230" s="271" t="s">
        <v>6</v>
      </c>
      <c r="J230" s="256" t="s">
        <v>1</v>
      </c>
      <c r="K230" s="131"/>
      <c r="L230" s="187">
        <f t="shared" si="8"/>
        <v>2065</v>
      </c>
      <c r="M230" s="187">
        <v>1</v>
      </c>
      <c r="N230" s="256" t="s">
        <v>7</v>
      </c>
      <c r="O230" s="187" t="s">
        <v>62</v>
      </c>
      <c r="P230" s="256" t="s">
        <v>9</v>
      </c>
    </row>
    <row r="231" spans="2:16" s="18" customFormat="1" ht="12.75" hidden="1" customHeight="1" outlineLevel="3" thickBot="1" x14ac:dyDescent="0.25">
      <c r="B231" s="79"/>
      <c r="C231" s="50" t="s">
        <v>5</v>
      </c>
      <c r="D231" s="256"/>
      <c r="E231" s="256"/>
      <c r="F231" s="256"/>
      <c r="G231" s="256"/>
      <c r="H231" s="187" t="s">
        <v>10</v>
      </c>
      <c r="I231" s="271"/>
      <c r="J231" s="256"/>
      <c r="K231" s="131"/>
      <c r="L231" s="187">
        <f t="shared" si="8"/>
        <v>2066</v>
      </c>
      <c r="M231" s="187">
        <v>1</v>
      </c>
      <c r="N231" s="256"/>
      <c r="O231" s="187" t="s">
        <v>63</v>
      </c>
      <c r="P231" s="256"/>
    </row>
    <row r="232" spans="2:16" s="18" customFormat="1" ht="12.75" hidden="1" customHeight="1" outlineLevel="3" thickBot="1" x14ac:dyDescent="0.25">
      <c r="B232" s="79"/>
      <c r="C232" s="50" t="s">
        <v>5</v>
      </c>
      <c r="D232" s="256" t="s">
        <v>271</v>
      </c>
      <c r="E232" s="256"/>
      <c r="F232" s="256"/>
      <c r="G232" s="256" t="s">
        <v>48</v>
      </c>
      <c r="H232" s="187" t="s">
        <v>10</v>
      </c>
      <c r="I232" s="271" t="s">
        <v>6</v>
      </c>
      <c r="J232" s="256" t="s">
        <v>1</v>
      </c>
      <c r="K232" s="131"/>
      <c r="L232" s="187">
        <f t="shared" si="8"/>
        <v>2067</v>
      </c>
      <c r="M232" s="187">
        <v>1</v>
      </c>
      <c r="N232" s="256" t="s">
        <v>7</v>
      </c>
      <c r="O232" s="187" t="s">
        <v>62</v>
      </c>
      <c r="P232" s="256" t="s">
        <v>9</v>
      </c>
    </row>
    <row r="233" spans="2:16" s="18" customFormat="1" ht="21" hidden="1" customHeight="1" outlineLevel="3" thickBot="1" x14ac:dyDescent="0.25">
      <c r="B233" s="79"/>
      <c r="C233" s="50" t="s">
        <v>5</v>
      </c>
      <c r="D233" s="256"/>
      <c r="E233" s="256"/>
      <c r="F233" s="256"/>
      <c r="G233" s="256"/>
      <c r="H233" s="187" t="s">
        <v>10</v>
      </c>
      <c r="I233" s="271"/>
      <c r="J233" s="256"/>
      <c r="K233" s="131"/>
      <c r="L233" s="187">
        <f t="shared" si="8"/>
        <v>2068</v>
      </c>
      <c r="M233" s="187">
        <v>1</v>
      </c>
      <c r="N233" s="256"/>
      <c r="O233" s="187" t="s">
        <v>63</v>
      </c>
      <c r="P233" s="256"/>
    </row>
    <row r="234" spans="2:16" s="18" customFormat="1" ht="12.6" hidden="1" outlineLevel="3" thickBot="1" x14ac:dyDescent="0.25">
      <c r="B234" s="79"/>
      <c r="C234" s="50" t="s">
        <v>5</v>
      </c>
      <c r="D234" s="187" t="s">
        <v>153</v>
      </c>
      <c r="E234" s="256" t="s">
        <v>259</v>
      </c>
      <c r="F234" s="256" t="s">
        <v>258</v>
      </c>
      <c r="G234" s="187" t="s">
        <v>14</v>
      </c>
      <c r="H234" s="187" t="s">
        <v>16</v>
      </c>
      <c r="I234" s="199" t="s">
        <v>6</v>
      </c>
      <c r="J234" s="187"/>
      <c r="K234" s="131"/>
      <c r="L234" s="187">
        <f t="shared" si="8"/>
        <v>2069</v>
      </c>
      <c r="M234" s="187">
        <v>1</v>
      </c>
      <c r="N234" s="187" t="s">
        <v>107</v>
      </c>
      <c r="O234" s="187"/>
      <c r="P234" s="187" t="s">
        <v>15</v>
      </c>
    </row>
    <row r="235" spans="2:16" s="18" customFormat="1" ht="12.6" hidden="1" outlineLevel="3" thickBot="1" x14ac:dyDescent="0.25">
      <c r="B235" s="50"/>
      <c r="C235" s="50" t="s">
        <v>5</v>
      </c>
      <c r="D235" s="187" t="s">
        <v>154</v>
      </c>
      <c r="E235" s="256"/>
      <c r="F235" s="256"/>
      <c r="G235" s="187" t="s">
        <v>18</v>
      </c>
      <c r="H235" s="187" t="s">
        <v>16</v>
      </c>
      <c r="I235" s="199" t="s">
        <v>6</v>
      </c>
      <c r="J235" s="187"/>
      <c r="K235" s="131"/>
      <c r="L235" s="187">
        <f t="shared" si="8"/>
        <v>2070</v>
      </c>
      <c r="M235" s="187">
        <v>1</v>
      </c>
      <c r="N235" s="187" t="s">
        <v>107</v>
      </c>
      <c r="O235" s="187"/>
      <c r="P235" s="187" t="s">
        <v>15</v>
      </c>
    </row>
    <row r="236" spans="2:16" s="18" customFormat="1" ht="12.75" hidden="1" customHeight="1" outlineLevel="3" thickBot="1" x14ac:dyDescent="0.25">
      <c r="B236" s="50"/>
      <c r="C236" s="50" t="s">
        <v>5</v>
      </c>
      <c r="D236" s="187" t="s">
        <v>155</v>
      </c>
      <c r="E236" s="256"/>
      <c r="F236" s="256"/>
      <c r="G236" s="187" t="s">
        <v>20</v>
      </c>
      <c r="H236" s="187" t="s">
        <v>16</v>
      </c>
      <c r="I236" s="199" t="s">
        <v>6</v>
      </c>
      <c r="J236" s="187"/>
      <c r="K236" s="131"/>
      <c r="L236" s="187">
        <f t="shared" si="8"/>
        <v>2071</v>
      </c>
      <c r="M236" s="187">
        <v>1</v>
      </c>
      <c r="N236" s="187" t="s">
        <v>13</v>
      </c>
      <c r="O236" s="187"/>
      <c r="P236" s="187" t="s">
        <v>15</v>
      </c>
    </row>
    <row r="237" spans="2:16" s="18" customFormat="1" ht="12.6" hidden="1" outlineLevel="3" thickBot="1" x14ac:dyDescent="0.25">
      <c r="B237" s="50"/>
      <c r="C237" s="50" t="s">
        <v>5</v>
      </c>
      <c r="D237" s="187" t="s">
        <v>24</v>
      </c>
      <c r="E237" s="187" t="s">
        <v>272</v>
      </c>
      <c r="F237" s="256"/>
      <c r="G237" s="187" t="s">
        <v>22</v>
      </c>
      <c r="H237" s="187" t="s">
        <v>23</v>
      </c>
      <c r="I237" s="199" t="s">
        <v>6</v>
      </c>
      <c r="J237" s="187"/>
      <c r="K237" s="131"/>
      <c r="L237" s="187">
        <f t="shared" si="8"/>
        <v>2072</v>
      </c>
      <c r="M237" s="187">
        <v>1</v>
      </c>
      <c r="N237" s="187" t="s">
        <v>107</v>
      </c>
      <c r="O237" s="187"/>
      <c r="P237" s="187">
        <v>1E-4</v>
      </c>
    </row>
    <row r="238" spans="2:16" s="18" customFormat="1" ht="12.6" hidden="1" outlineLevel="3" thickBot="1" x14ac:dyDescent="0.25">
      <c r="B238" s="50"/>
      <c r="C238" s="50" t="s">
        <v>5</v>
      </c>
      <c r="D238" s="187" t="s">
        <v>156</v>
      </c>
      <c r="E238" s="256" t="s">
        <v>216</v>
      </c>
      <c r="F238" s="256"/>
      <c r="G238" s="187" t="s">
        <v>25</v>
      </c>
      <c r="H238" s="187" t="s">
        <v>16</v>
      </c>
      <c r="I238" s="199" t="s">
        <v>6</v>
      </c>
      <c r="J238" s="187"/>
      <c r="K238" s="131"/>
      <c r="L238" s="187">
        <f t="shared" si="8"/>
        <v>2073</v>
      </c>
      <c r="M238" s="187">
        <v>1</v>
      </c>
      <c r="N238" s="187" t="s">
        <v>13</v>
      </c>
      <c r="O238" s="187"/>
      <c r="P238" s="187" t="s">
        <v>26</v>
      </c>
    </row>
    <row r="239" spans="2:16" s="18" customFormat="1" ht="12.6" hidden="1" outlineLevel="3" thickBot="1" x14ac:dyDescent="0.25">
      <c r="B239" s="50"/>
      <c r="C239" s="50" t="s">
        <v>5</v>
      </c>
      <c r="D239" s="187" t="s">
        <v>157</v>
      </c>
      <c r="E239" s="256"/>
      <c r="F239" s="256"/>
      <c r="G239" s="187" t="s">
        <v>25</v>
      </c>
      <c r="H239" s="187" t="s">
        <v>16</v>
      </c>
      <c r="I239" s="199" t="s">
        <v>6</v>
      </c>
      <c r="J239" s="187"/>
      <c r="K239" s="131"/>
      <c r="L239" s="187">
        <f t="shared" si="8"/>
        <v>2074</v>
      </c>
      <c r="M239" s="187">
        <v>1</v>
      </c>
      <c r="N239" s="187" t="s">
        <v>13</v>
      </c>
      <c r="O239" s="187"/>
      <c r="P239" s="187" t="s">
        <v>26</v>
      </c>
    </row>
    <row r="240" spans="2:16" s="18" customFormat="1" ht="12.6" hidden="1" outlineLevel="3" thickBot="1" x14ac:dyDescent="0.25">
      <c r="B240" s="50"/>
      <c r="C240" s="50" t="s">
        <v>5</v>
      </c>
      <c r="D240" s="187" t="s">
        <v>158</v>
      </c>
      <c r="E240" s="187" t="s">
        <v>206</v>
      </c>
      <c r="F240" s="256"/>
      <c r="G240" s="187" t="s">
        <v>27</v>
      </c>
      <c r="H240" s="187" t="s">
        <v>16</v>
      </c>
      <c r="I240" s="199" t="s">
        <v>6</v>
      </c>
      <c r="J240" s="187"/>
      <c r="K240" s="131"/>
      <c r="L240" s="187">
        <f t="shared" si="8"/>
        <v>2075</v>
      </c>
      <c r="M240" s="187">
        <v>1</v>
      </c>
      <c r="N240" s="187" t="s">
        <v>13</v>
      </c>
      <c r="O240" s="187"/>
      <c r="P240" s="187" t="s">
        <v>28</v>
      </c>
    </row>
    <row r="241" spans="1:22" s="18" customFormat="1" ht="12.75" hidden="1" customHeight="1" outlineLevel="3" thickBot="1" x14ac:dyDescent="0.25">
      <c r="B241" s="50"/>
      <c r="C241" s="50" t="s">
        <v>5</v>
      </c>
      <c r="D241" s="187" t="s">
        <v>159</v>
      </c>
      <c r="E241" s="187" t="s">
        <v>273</v>
      </c>
      <c r="F241" s="256"/>
      <c r="G241" s="187" t="s">
        <v>46</v>
      </c>
      <c r="H241" s="187" t="s">
        <v>47</v>
      </c>
      <c r="I241" s="199" t="s">
        <v>6</v>
      </c>
      <c r="J241" s="187"/>
      <c r="K241" s="131"/>
      <c r="L241" s="187">
        <f t="shared" si="8"/>
        <v>2076</v>
      </c>
      <c r="M241" s="187">
        <v>1</v>
      </c>
      <c r="N241" s="187" t="s">
        <v>13</v>
      </c>
      <c r="O241" s="187"/>
      <c r="P241" s="187">
        <v>0.01</v>
      </c>
    </row>
    <row r="242" spans="1:22" s="18" customFormat="1" ht="12.6" hidden="1" outlineLevel="3" thickBot="1" x14ac:dyDescent="0.25">
      <c r="B242" s="50"/>
      <c r="C242" s="50" t="s">
        <v>5</v>
      </c>
      <c r="D242" s="187" t="s">
        <v>56</v>
      </c>
      <c r="E242" s="256" t="s">
        <v>274</v>
      </c>
      <c r="F242" s="256" t="s">
        <v>251</v>
      </c>
      <c r="G242" s="187" t="s">
        <v>14</v>
      </c>
      <c r="H242" s="187" t="s">
        <v>16</v>
      </c>
      <c r="I242" s="199" t="s">
        <v>6</v>
      </c>
      <c r="J242" s="187"/>
      <c r="K242" s="131"/>
      <c r="L242" s="187">
        <f t="shared" si="8"/>
        <v>2077</v>
      </c>
      <c r="M242" s="187">
        <v>1</v>
      </c>
      <c r="N242" s="187" t="s">
        <v>107</v>
      </c>
      <c r="O242" s="187"/>
      <c r="P242" s="187" t="s">
        <v>15</v>
      </c>
    </row>
    <row r="243" spans="1:22" s="18" customFormat="1" ht="12.6" hidden="1" outlineLevel="3" thickBot="1" x14ac:dyDescent="0.25">
      <c r="B243" s="50"/>
      <c r="C243" s="50" t="s">
        <v>5</v>
      </c>
      <c r="D243" s="187" t="s">
        <v>57</v>
      </c>
      <c r="E243" s="256"/>
      <c r="F243" s="256"/>
      <c r="G243" s="187" t="s">
        <v>18</v>
      </c>
      <c r="H243" s="187" t="s">
        <v>16</v>
      </c>
      <c r="I243" s="199" t="s">
        <v>6</v>
      </c>
      <c r="J243" s="187"/>
      <c r="K243" s="131"/>
      <c r="L243" s="187">
        <f t="shared" si="8"/>
        <v>2078</v>
      </c>
      <c r="M243" s="187">
        <v>1</v>
      </c>
      <c r="N243" s="187" t="s">
        <v>107</v>
      </c>
      <c r="O243" s="187"/>
      <c r="P243" s="187" t="s">
        <v>15</v>
      </c>
    </row>
    <row r="244" spans="1:22" s="18" customFormat="1" ht="12.6" hidden="1" outlineLevel="3" thickBot="1" x14ac:dyDescent="0.25">
      <c r="B244" s="50"/>
      <c r="C244" s="50" t="s">
        <v>5</v>
      </c>
      <c r="D244" s="187" t="s">
        <v>58</v>
      </c>
      <c r="E244" s="256"/>
      <c r="F244" s="256"/>
      <c r="G244" s="187" t="s">
        <v>20</v>
      </c>
      <c r="H244" s="187" t="s">
        <v>16</v>
      </c>
      <c r="I244" s="199" t="s">
        <v>6</v>
      </c>
      <c r="J244" s="187"/>
      <c r="K244" s="131"/>
      <c r="L244" s="187">
        <f t="shared" si="8"/>
        <v>2079</v>
      </c>
      <c r="M244" s="187">
        <v>1</v>
      </c>
      <c r="N244" s="187" t="s">
        <v>107</v>
      </c>
      <c r="O244" s="187"/>
      <c r="P244" s="187" t="s">
        <v>15</v>
      </c>
    </row>
    <row r="245" spans="1:22" s="18" customFormat="1" ht="12.6" hidden="1" outlineLevel="3" thickBot="1" x14ac:dyDescent="0.25">
      <c r="B245" s="50"/>
      <c r="C245" s="50" t="s">
        <v>5</v>
      </c>
      <c r="D245" s="187" t="s">
        <v>59</v>
      </c>
      <c r="E245" s="256" t="s">
        <v>260</v>
      </c>
      <c r="F245" s="256"/>
      <c r="G245" s="187" t="s">
        <v>14</v>
      </c>
      <c r="H245" s="187" t="s">
        <v>16</v>
      </c>
      <c r="I245" s="199" t="s">
        <v>6</v>
      </c>
      <c r="J245" s="187" t="s">
        <v>1</v>
      </c>
      <c r="K245" s="131"/>
      <c r="L245" s="187">
        <f t="shared" si="8"/>
        <v>2080</v>
      </c>
      <c r="M245" s="187">
        <v>1</v>
      </c>
      <c r="N245" s="187" t="s">
        <v>107</v>
      </c>
      <c r="O245" s="187"/>
      <c r="P245" s="187" t="s">
        <v>15</v>
      </c>
    </row>
    <row r="246" spans="1:22" s="18" customFormat="1" ht="12.6" hidden="1" outlineLevel="3" thickBot="1" x14ac:dyDescent="0.25">
      <c r="B246" s="50"/>
      <c r="C246" s="50" t="s">
        <v>5</v>
      </c>
      <c r="D246" s="187" t="s">
        <v>60</v>
      </c>
      <c r="E246" s="256"/>
      <c r="F246" s="256"/>
      <c r="G246" s="187" t="s">
        <v>18</v>
      </c>
      <c r="H246" s="187" t="s">
        <v>16</v>
      </c>
      <c r="I246" s="199" t="s">
        <v>6</v>
      </c>
      <c r="J246" s="187" t="s">
        <v>1</v>
      </c>
      <c r="K246" s="131"/>
      <c r="L246" s="187">
        <f t="shared" si="8"/>
        <v>2081</v>
      </c>
      <c r="M246" s="187">
        <v>1</v>
      </c>
      <c r="N246" s="187" t="s">
        <v>107</v>
      </c>
      <c r="O246" s="187"/>
      <c r="P246" s="187" t="s">
        <v>15</v>
      </c>
    </row>
    <row r="247" spans="1:22" s="18" customFormat="1" ht="23.25" hidden="1" customHeight="1" outlineLevel="3" thickBot="1" x14ac:dyDescent="0.25">
      <c r="B247" s="50"/>
      <c r="C247" s="50" t="s">
        <v>5</v>
      </c>
      <c r="D247" s="187" t="s">
        <v>61</v>
      </c>
      <c r="E247" s="256"/>
      <c r="F247" s="256"/>
      <c r="G247" s="187" t="s">
        <v>20</v>
      </c>
      <c r="H247" s="187" t="s">
        <v>16</v>
      </c>
      <c r="I247" s="199" t="s">
        <v>6</v>
      </c>
      <c r="J247" s="187" t="s">
        <v>1</v>
      </c>
      <c r="K247" s="131"/>
      <c r="L247" s="187">
        <f t="shared" si="8"/>
        <v>2082</v>
      </c>
      <c r="M247" s="187">
        <v>1</v>
      </c>
      <c r="N247" s="187" t="s">
        <v>107</v>
      </c>
      <c r="O247" s="187"/>
      <c r="P247" s="187" t="s">
        <v>15</v>
      </c>
    </row>
    <row r="248" spans="1:22" s="18" customFormat="1" ht="12.6" hidden="1" outlineLevel="3" thickBot="1" x14ac:dyDescent="0.25">
      <c r="B248" s="50"/>
      <c r="C248" s="50" t="s">
        <v>5</v>
      </c>
      <c r="D248" s="187" t="s">
        <v>59</v>
      </c>
      <c r="E248" s="256" t="s">
        <v>261</v>
      </c>
      <c r="F248" s="256"/>
      <c r="G248" s="187" t="s">
        <v>14</v>
      </c>
      <c r="H248" s="187" t="s">
        <v>16</v>
      </c>
      <c r="I248" s="199" t="s">
        <v>6</v>
      </c>
      <c r="J248" s="187" t="s">
        <v>1</v>
      </c>
      <c r="K248" s="131"/>
      <c r="L248" s="187">
        <f t="shared" si="8"/>
        <v>2083</v>
      </c>
      <c r="M248" s="187">
        <v>1</v>
      </c>
      <c r="N248" s="187" t="s">
        <v>107</v>
      </c>
      <c r="O248" s="187"/>
      <c r="P248" s="187" t="s">
        <v>15</v>
      </c>
    </row>
    <row r="249" spans="1:22" s="18" customFormat="1" ht="12.6" hidden="1" outlineLevel="3" thickBot="1" x14ac:dyDescent="0.25">
      <c r="B249" s="50"/>
      <c r="C249" s="50" t="s">
        <v>5</v>
      </c>
      <c r="D249" s="187" t="s">
        <v>60</v>
      </c>
      <c r="E249" s="256"/>
      <c r="F249" s="256"/>
      <c r="G249" s="187" t="s">
        <v>18</v>
      </c>
      <c r="H249" s="187" t="s">
        <v>16</v>
      </c>
      <c r="I249" s="199" t="s">
        <v>6</v>
      </c>
      <c r="J249" s="187" t="s">
        <v>1</v>
      </c>
      <c r="K249" s="131"/>
      <c r="L249" s="187">
        <f t="shared" si="8"/>
        <v>2084</v>
      </c>
      <c r="M249" s="187">
        <v>1</v>
      </c>
      <c r="N249" s="187" t="s">
        <v>107</v>
      </c>
      <c r="O249" s="187"/>
      <c r="P249" s="187" t="s">
        <v>15</v>
      </c>
    </row>
    <row r="250" spans="1:22" s="18" customFormat="1" ht="24.75" hidden="1" customHeight="1" outlineLevel="3" thickBot="1" x14ac:dyDescent="0.25">
      <c r="B250" s="50"/>
      <c r="C250" s="50" t="s">
        <v>5</v>
      </c>
      <c r="D250" s="187" t="s">
        <v>61</v>
      </c>
      <c r="E250" s="256"/>
      <c r="F250" s="256"/>
      <c r="G250" s="187" t="s">
        <v>20</v>
      </c>
      <c r="H250" s="187" t="s">
        <v>16</v>
      </c>
      <c r="I250" s="199" t="s">
        <v>6</v>
      </c>
      <c r="J250" s="187" t="s">
        <v>1</v>
      </c>
      <c r="K250" s="131"/>
      <c r="L250" s="187">
        <f t="shared" si="8"/>
        <v>2085</v>
      </c>
      <c r="M250" s="187">
        <v>1</v>
      </c>
      <c r="N250" s="187" t="s">
        <v>107</v>
      </c>
      <c r="O250" s="187"/>
      <c r="P250" s="187" t="s">
        <v>15</v>
      </c>
    </row>
    <row r="251" spans="1:22" s="18" customFormat="1" ht="12.6" hidden="1" outlineLevel="3" thickBot="1" x14ac:dyDescent="0.25">
      <c r="B251" s="50"/>
      <c r="C251" s="50" t="s">
        <v>5</v>
      </c>
      <c r="D251" s="256" t="s">
        <v>45</v>
      </c>
      <c r="E251" s="256"/>
      <c r="F251" s="256"/>
      <c r="G251" s="187"/>
      <c r="H251" s="187"/>
      <c r="I251" s="199" t="s">
        <v>6</v>
      </c>
      <c r="J251" s="187"/>
      <c r="K251" s="131"/>
      <c r="L251" s="187">
        <f t="shared" si="8"/>
        <v>2086</v>
      </c>
      <c r="M251" s="187">
        <v>1</v>
      </c>
      <c r="N251" s="187" t="s">
        <v>13</v>
      </c>
      <c r="O251" s="187"/>
      <c r="P251" s="187"/>
      <c r="Q251" s="40"/>
      <c r="R251" s="28"/>
      <c r="S251" s="28"/>
      <c r="T251" s="28"/>
      <c r="U251" s="28"/>
      <c r="V251" s="28"/>
    </row>
    <row r="252" spans="1:22" s="18" customFormat="1" ht="12.75" hidden="1" customHeight="1" outlineLevel="3" thickBot="1" x14ac:dyDescent="0.25">
      <c r="B252" s="50"/>
      <c r="C252" s="50" t="s">
        <v>5</v>
      </c>
      <c r="D252" s="220" t="s">
        <v>280</v>
      </c>
      <c r="E252" s="256" t="s">
        <v>213</v>
      </c>
      <c r="F252" s="256"/>
      <c r="G252" s="256"/>
      <c r="H252" s="187" t="s">
        <v>10</v>
      </c>
      <c r="I252" s="271" t="s">
        <v>6</v>
      </c>
      <c r="J252" s="256" t="s">
        <v>1</v>
      </c>
      <c r="K252" s="131"/>
      <c r="L252" s="187">
        <f t="shared" si="8"/>
        <v>2087</v>
      </c>
      <c r="M252" s="187">
        <v>1</v>
      </c>
      <c r="N252" s="256" t="s">
        <v>7</v>
      </c>
      <c r="O252" s="187" t="s">
        <v>62</v>
      </c>
      <c r="P252" s="256"/>
      <c r="Q252" s="28"/>
      <c r="R252" s="28"/>
      <c r="S252" s="28"/>
      <c r="T252" s="28"/>
      <c r="U252" s="28"/>
    </row>
    <row r="253" spans="1:22" s="18" customFormat="1" ht="15.75" hidden="1" customHeight="1" outlineLevel="3" thickBot="1" x14ac:dyDescent="0.25">
      <c r="B253" s="50"/>
      <c r="C253" s="50" t="s">
        <v>5</v>
      </c>
      <c r="D253" s="221"/>
      <c r="E253" s="256"/>
      <c r="F253" s="256"/>
      <c r="G253" s="256"/>
      <c r="H253" s="187" t="s">
        <v>10</v>
      </c>
      <c r="I253" s="271"/>
      <c r="J253" s="256"/>
      <c r="K253" s="131"/>
      <c r="L253" s="187">
        <f t="shared" si="8"/>
        <v>2088</v>
      </c>
      <c r="M253" s="187">
        <v>1</v>
      </c>
      <c r="N253" s="256"/>
      <c r="O253" s="187" t="s">
        <v>63</v>
      </c>
      <c r="P253" s="256"/>
      <c r="Q253" s="28"/>
      <c r="R253" s="28"/>
      <c r="S253" s="28"/>
      <c r="T253" s="28"/>
      <c r="U253" s="28"/>
    </row>
    <row r="254" spans="1:22" s="18" customFormat="1" ht="12.75" hidden="1" customHeight="1" outlineLevel="3" thickBot="1" x14ac:dyDescent="0.25">
      <c r="B254" s="50"/>
      <c r="C254" s="50" t="s">
        <v>5</v>
      </c>
      <c r="D254" s="220" t="s">
        <v>281</v>
      </c>
      <c r="E254" s="256"/>
      <c r="F254" s="256"/>
      <c r="G254" s="256"/>
      <c r="H254" s="187" t="s">
        <v>10</v>
      </c>
      <c r="I254" s="271" t="s">
        <v>6</v>
      </c>
      <c r="J254" s="256" t="s">
        <v>1</v>
      </c>
      <c r="K254" s="131"/>
      <c r="L254" s="187">
        <f t="shared" si="8"/>
        <v>2089</v>
      </c>
      <c r="M254" s="187">
        <v>1</v>
      </c>
      <c r="N254" s="256" t="s">
        <v>7</v>
      </c>
      <c r="O254" s="187" t="s">
        <v>62</v>
      </c>
      <c r="P254" s="256"/>
      <c r="Q254" s="28"/>
      <c r="R254" s="28"/>
      <c r="S254" s="28"/>
      <c r="T254" s="28"/>
      <c r="U254" s="28"/>
    </row>
    <row r="255" spans="1:22" s="18" customFormat="1" ht="15.75" hidden="1" customHeight="1" outlineLevel="3" thickBot="1" x14ac:dyDescent="0.25">
      <c r="B255" s="50"/>
      <c r="C255" s="50" t="s">
        <v>5</v>
      </c>
      <c r="D255" s="221"/>
      <c r="E255" s="256"/>
      <c r="F255" s="256"/>
      <c r="G255" s="256"/>
      <c r="H255" s="187" t="s">
        <v>10</v>
      </c>
      <c r="I255" s="271"/>
      <c r="J255" s="256"/>
      <c r="K255" s="131"/>
      <c r="L255" s="187">
        <f t="shared" si="8"/>
        <v>2090</v>
      </c>
      <c r="M255" s="187">
        <v>1</v>
      </c>
      <c r="N255" s="256"/>
      <c r="O255" s="187" t="s">
        <v>63</v>
      </c>
      <c r="P255" s="256"/>
      <c r="Q255" s="28"/>
      <c r="R255" s="28"/>
      <c r="S255" s="28"/>
      <c r="T255" s="28"/>
      <c r="U255" s="28"/>
    </row>
    <row r="256" spans="1:22" s="48" customFormat="1" ht="12.6" outlineLevel="2" collapsed="1" thickBot="1" x14ac:dyDescent="0.3">
      <c r="A256" s="48" t="s">
        <v>379</v>
      </c>
      <c r="B256" s="80"/>
      <c r="C256" s="80"/>
      <c r="D256" s="19"/>
      <c r="E256" s="19"/>
      <c r="F256" s="19"/>
      <c r="G256" s="19"/>
      <c r="H256" s="19"/>
      <c r="I256" s="20"/>
      <c r="J256" s="19"/>
      <c r="K256" s="127"/>
      <c r="L256" s="19">
        <f t="shared" si="8"/>
        <v>2091</v>
      </c>
      <c r="M256" s="19">
        <f>SUM(M257:M325)</f>
        <v>69</v>
      </c>
      <c r="N256" s="19"/>
      <c r="O256" s="19"/>
      <c r="P256" s="19"/>
      <c r="Q256" s="38"/>
      <c r="R256" s="38"/>
      <c r="S256" s="38"/>
      <c r="T256" s="38"/>
      <c r="U256" s="38"/>
      <c r="V256" s="38"/>
    </row>
    <row r="257" spans="2:17" s="18" customFormat="1" ht="12.75" hidden="1" customHeight="1" outlineLevel="3" thickBot="1" x14ac:dyDescent="0.25">
      <c r="B257" s="51"/>
      <c r="C257" s="52" t="s">
        <v>5</v>
      </c>
      <c r="D257" s="256" t="s">
        <v>160</v>
      </c>
      <c r="E257" s="256" t="s">
        <v>214</v>
      </c>
      <c r="F257" s="256" t="s">
        <v>161</v>
      </c>
      <c r="G257" s="247" t="s">
        <v>8</v>
      </c>
      <c r="H257" s="196" t="s">
        <v>10</v>
      </c>
      <c r="I257" s="272" t="s">
        <v>6</v>
      </c>
      <c r="J257" s="247" t="s">
        <v>1</v>
      </c>
      <c r="K257" s="128"/>
      <c r="L257" s="187">
        <f>L256</f>
        <v>2091</v>
      </c>
      <c r="M257" s="187">
        <v>1</v>
      </c>
      <c r="N257" s="247" t="s">
        <v>7</v>
      </c>
      <c r="O257" s="195" t="s">
        <v>62</v>
      </c>
      <c r="P257" s="247" t="s">
        <v>9</v>
      </c>
      <c r="Q257" s="49"/>
    </row>
    <row r="258" spans="2:17" s="18" customFormat="1" ht="15.75" hidden="1" customHeight="1" outlineLevel="3" thickBot="1" x14ac:dyDescent="0.25">
      <c r="B258" s="51"/>
      <c r="C258" s="52" t="s">
        <v>5</v>
      </c>
      <c r="D258" s="256"/>
      <c r="E258" s="256"/>
      <c r="F258" s="256"/>
      <c r="G258" s="221"/>
      <c r="H258" s="196" t="s">
        <v>10</v>
      </c>
      <c r="I258" s="223"/>
      <c r="J258" s="221"/>
      <c r="K258" s="128"/>
      <c r="L258" s="187">
        <f t="shared" ref="L258:L321" si="9">L257+M257</f>
        <v>2092</v>
      </c>
      <c r="M258" s="187">
        <v>1</v>
      </c>
      <c r="N258" s="221"/>
      <c r="O258" s="189" t="s">
        <v>63</v>
      </c>
      <c r="P258" s="221"/>
      <c r="Q258" s="49"/>
    </row>
    <row r="259" spans="2:17" s="18" customFormat="1" ht="12.75" hidden="1" customHeight="1" outlineLevel="3" thickBot="1" x14ac:dyDescent="0.25">
      <c r="B259" s="51"/>
      <c r="C259" s="52" t="s">
        <v>5</v>
      </c>
      <c r="D259" s="256" t="s">
        <v>162</v>
      </c>
      <c r="E259" s="256"/>
      <c r="F259" s="256"/>
      <c r="G259" s="220" t="s">
        <v>8</v>
      </c>
      <c r="H259" s="196" t="s">
        <v>10</v>
      </c>
      <c r="I259" s="222" t="s">
        <v>6</v>
      </c>
      <c r="J259" s="220" t="s">
        <v>1</v>
      </c>
      <c r="K259" s="128"/>
      <c r="L259" s="187">
        <f t="shared" si="9"/>
        <v>2093</v>
      </c>
      <c r="M259" s="187">
        <v>1</v>
      </c>
      <c r="N259" s="220" t="s">
        <v>7</v>
      </c>
      <c r="O259" s="189" t="s">
        <v>62</v>
      </c>
      <c r="P259" s="220" t="s">
        <v>9</v>
      </c>
      <c r="Q259" s="49"/>
    </row>
    <row r="260" spans="2:17" s="18" customFormat="1" ht="12.75" hidden="1" customHeight="1" outlineLevel="3" thickBot="1" x14ac:dyDescent="0.25">
      <c r="B260" s="51"/>
      <c r="C260" s="52" t="s">
        <v>5</v>
      </c>
      <c r="D260" s="256"/>
      <c r="E260" s="256"/>
      <c r="F260" s="256"/>
      <c r="G260" s="221"/>
      <c r="H260" s="196" t="s">
        <v>10</v>
      </c>
      <c r="I260" s="223"/>
      <c r="J260" s="221"/>
      <c r="K260" s="128"/>
      <c r="L260" s="187">
        <f t="shared" si="9"/>
        <v>2094</v>
      </c>
      <c r="M260" s="187">
        <v>1</v>
      </c>
      <c r="N260" s="221"/>
      <c r="O260" s="189" t="s">
        <v>63</v>
      </c>
      <c r="P260" s="221"/>
      <c r="Q260" s="49"/>
    </row>
    <row r="261" spans="2:17" s="18" customFormat="1" ht="12.75" hidden="1" customHeight="1" outlineLevel="3" thickBot="1" x14ac:dyDescent="0.25">
      <c r="B261" s="51"/>
      <c r="C261" s="52" t="s">
        <v>5</v>
      </c>
      <c r="D261" s="256" t="s">
        <v>163</v>
      </c>
      <c r="E261" s="256"/>
      <c r="F261" s="256"/>
      <c r="G261" s="220" t="s">
        <v>8</v>
      </c>
      <c r="H261" s="196" t="s">
        <v>10</v>
      </c>
      <c r="I261" s="222" t="s">
        <v>6</v>
      </c>
      <c r="J261" s="220" t="s">
        <v>1</v>
      </c>
      <c r="K261" s="128"/>
      <c r="L261" s="187">
        <f t="shared" si="9"/>
        <v>2095</v>
      </c>
      <c r="M261" s="187">
        <v>1</v>
      </c>
      <c r="N261" s="220" t="s">
        <v>7</v>
      </c>
      <c r="O261" s="189" t="s">
        <v>62</v>
      </c>
      <c r="P261" s="220" t="s">
        <v>9</v>
      </c>
      <c r="Q261" s="49"/>
    </row>
    <row r="262" spans="2:17" s="18" customFormat="1" ht="15.75" hidden="1" customHeight="1" outlineLevel="3" thickBot="1" x14ac:dyDescent="0.25">
      <c r="B262" s="51"/>
      <c r="C262" s="52" t="s">
        <v>5</v>
      </c>
      <c r="D262" s="256"/>
      <c r="E262" s="256"/>
      <c r="F262" s="256"/>
      <c r="G262" s="221"/>
      <c r="H262" s="196" t="s">
        <v>10</v>
      </c>
      <c r="I262" s="223"/>
      <c r="J262" s="221"/>
      <c r="K262" s="128"/>
      <c r="L262" s="187">
        <f t="shared" si="9"/>
        <v>2096</v>
      </c>
      <c r="M262" s="187">
        <v>1</v>
      </c>
      <c r="N262" s="221"/>
      <c r="O262" s="189" t="s">
        <v>63</v>
      </c>
      <c r="P262" s="221"/>
      <c r="Q262" s="49"/>
    </row>
    <row r="263" spans="2:17" s="18" customFormat="1" ht="12.75" hidden="1" customHeight="1" outlineLevel="3" thickBot="1" x14ac:dyDescent="0.25">
      <c r="B263" s="51"/>
      <c r="C263" s="52" t="s">
        <v>5</v>
      </c>
      <c r="D263" s="256" t="s">
        <v>160</v>
      </c>
      <c r="E263" s="256" t="s">
        <v>215</v>
      </c>
      <c r="F263" s="256"/>
      <c r="G263" s="220" t="s">
        <v>8</v>
      </c>
      <c r="H263" s="196" t="s">
        <v>10</v>
      </c>
      <c r="I263" s="222" t="s">
        <v>6</v>
      </c>
      <c r="J263" s="220" t="s">
        <v>1</v>
      </c>
      <c r="K263" s="128"/>
      <c r="L263" s="187">
        <f t="shared" si="9"/>
        <v>2097</v>
      </c>
      <c r="M263" s="187">
        <v>1</v>
      </c>
      <c r="N263" s="220" t="s">
        <v>7</v>
      </c>
      <c r="O263" s="189" t="s">
        <v>62</v>
      </c>
      <c r="P263" s="220" t="s">
        <v>9</v>
      </c>
      <c r="Q263" s="49"/>
    </row>
    <row r="264" spans="2:17" s="18" customFormat="1" ht="15.75" hidden="1" customHeight="1" outlineLevel="3" thickBot="1" x14ac:dyDescent="0.25">
      <c r="B264" s="51"/>
      <c r="C264" s="52" t="s">
        <v>5</v>
      </c>
      <c r="D264" s="256"/>
      <c r="E264" s="256"/>
      <c r="F264" s="256"/>
      <c r="G264" s="221"/>
      <c r="H264" s="196" t="s">
        <v>10</v>
      </c>
      <c r="I264" s="223"/>
      <c r="J264" s="221"/>
      <c r="K264" s="128"/>
      <c r="L264" s="187">
        <f t="shared" si="9"/>
        <v>2098</v>
      </c>
      <c r="M264" s="187">
        <v>1</v>
      </c>
      <c r="N264" s="221"/>
      <c r="O264" s="189" t="s">
        <v>63</v>
      </c>
      <c r="P264" s="221"/>
      <c r="Q264" s="49"/>
    </row>
    <row r="265" spans="2:17" s="18" customFormat="1" ht="12.75" hidden="1" customHeight="1" outlineLevel="3" thickBot="1" x14ac:dyDescent="0.25">
      <c r="B265" s="51"/>
      <c r="C265" s="52" t="s">
        <v>5</v>
      </c>
      <c r="D265" s="256" t="s">
        <v>162</v>
      </c>
      <c r="E265" s="256"/>
      <c r="F265" s="256"/>
      <c r="G265" s="220" t="s">
        <v>8</v>
      </c>
      <c r="H265" s="196" t="s">
        <v>10</v>
      </c>
      <c r="I265" s="222" t="s">
        <v>6</v>
      </c>
      <c r="J265" s="220" t="s">
        <v>1</v>
      </c>
      <c r="K265" s="128"/>
      <c r="L265" s="187">
        <f t="shared" si="9"/>
        <v>2099</v>
      </c>
      <c r="M265" s="187">
        <v>1</v>
      </c>
      <c r="N265" s="220" t="s">
        <v>7</v>
      </c>
      <c r="O265" s="189" t="s">
        <v>62</v>
      </c>
      <c r="P265" s="220" t="s">
        <v>9</v>
      </c>
      <c r="Q265" s="49"/>
    </row>
    <row r="266" spans="2:17" s="18" customFormat="1" ht="15.75" hidden="1" customHeight="1" outlineLevel="3" thickBot="1" x14ac:dyDescent="0.25">
      <c r="B266" s="51"/>
      <c r="C266" s="52" t="s">
        <v>5</v>
      </c>
      <c r="D266" s="256"/>
      <c r="E266" s="256"/>
      <c r="F266" s="256"/>
      <c r="G266" s="221"/>
      <c r="H266" s="196" t="s">
        <v>10</v>
      </c>
      <c r="I266" s="223"/>
      <c r="J266" s="221"/>
      <c r="K266" s="128"/>
      <c r="L266" s="187">
        <f t="shared" si="9"/>
        <v>2100</v>
      </c>
      <c r="M266" s="187">
        <v>1</v>
      </c>
      <c r="N266" s="221"/>
      <c r="O266" s="189" t="s">
        <v>63</v>
      </c>
      <c r="P266" s="221"/>
      <c r="Q266" s="49"/>
    </row>
    <row r="267" spans="2:17" s="18" customFormat="1" ht="12.75" hidden="1" customHeight="1" outlineLevel="3" thickBot="1" x14ac:dyDescent="0.25">
      <c r="B267" s="51"/>
      <c r="C267" s="52" t="s">
        <v>5</v>
      </c>
      <c r="D267" s="256" t="s">
        <v>163</v>
      </c>
      <c r="E267" s="256"/>
      <c r="F267" s="256"/>
      <c r="G267" s="220" t="s">
        <v>8</v>
      </c>
      <c r="H267" s="196" t="s">
        <v>10</v>
      </c>
      <c r="I267" s="222" t="s">
        <v>6</v>
      </c>
      <c r="J267" s="220" t="s">
        <v>1</v>
      </c>
      <c r="K267" s="128"/>
      <c r="L267" s="187">
        <f t="shared" si="9"/>
        <v>2101</v>
      </c>
      <c r="M267" s="187">
        <v>1</v>
      </c>
      <c r="N267" s="220" t="s">
        <v>7</v>
      </c>
      <c r="O267" s="189" t="s">
        <v>62</v>
      </c>
      <c r="P267" s="220" t="s">
        <v>9</v>
      </c>
      <c r="Q267" s="49"/>
    </row>
    <row r="268" spans="2:17" s="18" customFormat="1" ht="15.75" hidden="1" customHeight="1" outlineLevel="3" thickBot="1" x14ac:dyDescent="0.25">
      <c r="B268" s="51"/>
      <c r="C268" s="52" t="s">
        <v>5</v>
      </c>
      <c r="D268" s="256"/>
      <c r="E268" s="256"/>
      <c r="F268" s="256"/>
      <c r="G268" s="221"/>
      <c r="H268" s="196" t="s">
        <v>10</v>
      </c>
      <c r="I268" s="223"/>
      <c r="J268" s="221"/>
      <c r="K268" s="128"/>
      <c r="L268" s="187">
        <f t="shared" si="9"/>
        <v>2102</v>
      </c>
      <c r="M268" s="187">
        <v>1</v>
      </c>
      <c r="N268" s="221"/>
      <c r="O268" s="189" t="s">
        <v>63</v>
      </c>
      <c r="P268" s="221"/>
      <c r="Q268" s="49"/>
    </row>
    <row r="269" spans="2:17" s="18" customFormat="1" ht="12.75" hidden="1" customHeight="1" outlineLevel="3" thickBot="1" x14ac:dyDescent="0.25">
      <c r="B269" s="51"/>
      <c r="C269" s="52" t="s">
        <v>5</v>
      </c>
      <c r="D269" s="256" t="s">
        <v>164</v>
      </c>
      <c r="E269" s="256" t="s">
        <v>214</v>
      </c>
      <c r="F269" s="256" t="s">
        <v>165</v>
      </c>
      <c r="G269" s="220" t="s">
        <v>76</v>
      </c>
      <c r="H269" s="196" t="s">
        <v>10</v>
      </c>
      <c r="I269" s="222" t="s">
        <v>6</v>
      </c>
      <c r="J269" s="220" t="s">
        <v>1</v>
      </c>
      <c r="K269" s="128"/>
      <c r="L269" s="187">
        <f t="shared" si="9"/>
        <v>2103</v>
      </c>
      <c r="M269" s="187">
        <v>1</v>
      </c>
      <c r="N269" s="220" t="s">
        <v>7</v>
      </c>
      <c r="O269" s="189" t="s">
        <v>62</v>
      </c>
      <c r="P269" s="220" t="s">
        <v>9</v>
      </c>
      <c r="Q269" s="49"/>
    </row>
    <row r="270" spans="2:17" s="18" customFormat="1" ht="15.75" hidden="1" customHeight="1" outlineLevel="3" thickBot="1" x14ac:dyDescent="0.25">
      <c r="B270" s="51"/>
      <c r="C270" s="52" t="s">
        <v>5</v>
      </c>
      <c r="D270" s="256"/>
      <c r="E270" s="256"/>
      <c r="F270" s="256"/>
      <c r="G270" s="221"/>
      <c r="H270" s="196" t="s">
        <v>10</v>
      </c>
      <c r="I270" s="223"/>
      <c r="J270" s="221"/>
      <c r="K270" s="128"/>
      <c r="L270" s="187">
        <f t="shared" si="9"/>
        <v>2104</v>
      </c>
      <c r="M270" s="187">
        <v>1</v>
      </c>
      <c r="N270" s="221"/>
      <c r="O270" s="189" t="s">
        <v>63</v>
      </c>
      <c r="P270" s="221"/>
      <c r="Q270" s="49"/>
    </row>
    <row r="271" spans="2:17" s="18" customFormat="1" ht="12.75" hidden="1" customHeight="1" outlineLevel="3" thickBot="1" x14ac:dyDescent="0.25">
      <c r="B271" s="51"/>
      <c r="C271" s="52" t="s">
        <v>5</v>
      </c>
      <c r="D271" s="256" t="s">
        <v>166</v>
      </c>
      <c r="E271" s="256"/>
      <c r="F271" s="256"/>
      <c r="G271" s="220" t="s">
        <v>76</v>
      </c>
      <c r="H271" s="196" t="s">
        <v>10</v>
      </c>
      <c r="I271" s="222" t="s">
        <v>6</v>
      </c>
      <c r="J271" s="220" t="s">
        <v>1</v>
      </c>
      <c r="K271" s="128"/>
      <c r="L271" s="187">
        <f t="shared" si="9"/>
        <v>2105</v>
      </c>
      <c r="M271" s="187">
        <v>1</v>
      </c>
      <c r="N271" s="220" t="s">
        <v>7</v>
      </c>
      <c r="O271" s="189" t="s">
        <v>62</v>
      </c>
      <c r="P271" s="220" t="s">
        <v>9</v>
      </c>
      <c r="Q271" s="49"/>
    </row>
    <row r="272" spans="2:17" s="18" customFormat="1" ht="15.75" hidden="1" customHeight="1" outlineLevel="3" thickBot="1" x14ac:dyDescent="0.25">
      <c r="B272" s="51"/>
      <c r="C272" s="52" t="s">
        <v>5</v>
      </c>
      <c r="D272" s="256"/>
      <c r="E272" s="256"/>
      <c r="F272" s="256"/>
      <c r="G272" s="221"/>
      <c r="H272" s="196" t="s">
        <v>10</v>
      </c>
      <c r="I272" s="223"/>
      <c r="J272" s="221"/>
      <c r="K272" s="128"/>
      <c r="L272" s="187">
        <f t="shared" si="9"/>
        <v>2106</v>
      </c>
      <c r="M272" s="187">
        <v>1</v>
      </c>
      <c r="N272" s="221"/>
      <c r="O272" s="189" t="s">
        <v>63</v>
      </c>
      <c r="P272" s="221"/>
      <c r="Q272" s="49"/>
    </row>
    <row r="273" spans="2:17" s="18" customFormat="1" ht="12.75" hidden="1" customHeight="1" outlineLevel="3" thickBot="1" x14ac:dyDescent="0.25">
      <c r="B273" s="51"/>
      <c r="C273" s="52" t="s">
        <v>5</v>
      </c>
      <c r="D273" s="256" t="s">
        <v>167</v>
      </c>
      <c r="E273" s="256"/>
      <c r="F273" s="256"/>
      <c r="G273" s="220" t="s">
        <v>76</v>
      </c>
      <c r="H273" s="196" t="s">
        <v>10</v>
      </c>
      <c r="I273" s="222" t="s">
        <v>6</v>
      </c>
      <c r="J273" s="220" t="s">
        <v>1</v>
      </c>
      <c r="K273" s="128"/>
      <c r="L273" s="187">
        <f t="shared" si="9"/>
        <v>2107</v>
      </c>
      <c r="M273" s="187">
        <v>1</v>
      </c>
      <c r="N273" s="220" t="s">
        <v>7</v>
      </c>
      <c r="O273" s="189" t="s">
        <v>62</v>
      </c>
      <c r="P273" s="220" t="s">
        <v>9</v>
      </c>
      <c r="Q273" s="49"/>
    </row>
    <row r="274" spans="2:17" s="18" customFormat="1" ht="12.75" hidden="1" customHeight="1" outlineLevel="3" thickBot="1" x14ac:dyDescent="0.25">
      <c r="B274" s="51"/>
      <c r="C274" s="52" t="s">
        <v>5</v>
      </c>
      <c r="D274" s="256"/>
      <c r="E274" s="256"/>
      <c r="F274" s="256"/>
      <c r="G274" s="221"/>
      <c r="H274" s="196" t="s">
        <v>10</v>
      </c>
      <c r="I274" s="223"/>
      <c r="J274" s="221"/>
      <c r="K274" s="128"/>
      <c r="L274" s="187">
        <f t="shared" si="9"/>
        <v>2108</v>
      </c>
      <c r="M274" s="187">
        <v>1</v>
      </c>
      <c r="N274" s="221"/>
      <c r="O274" s="189" t="s">
        <v>63</v>
      </c>
      <c r="P274" s="221"/>
      <c r="Q274" s="49"/>
    </row>
    <row r="275" spans="2:17" s="18" customFormat="1" ht="12.75" hidden="1" customHeight="1" outlineLevel="3" thickBot="1" x14ac:dyDescent="0.25">
      <c r="B275" s="51"/>
      <c r="C275" s="52" t="s">
        <v>5</v>
      </c>
      <c r="D275" s="256" t="s">
        <v>168</v>
      </c>
      <c r="E275" s="256"/>
      <c r="F275" s="256"/>
      <c r="G275" s="220" t="s">
        <v>76</v>
      </c>
      <c r="H275" s="196" t="s">
        <v>10</v>
      </c>
      <c r="I275" s="222" t="s">
        <v>6</v>
      </c>
      <c r="J275" s="220" t="s">
        <v>1</v>
      </c>
      <c r="K275" s="128"/>
      <c r="L275" s="187">
        <f t="shared" si="9"/>
        <v>2109</v>
      </c>
      <c r="M275" s="187">
        <v>1</v>
      </c>
      <c r="N275" s="220" t="s">
        <v>7</v>
      </c>
      <c r="O275" s="189" t="s">
        <v>62</v>
      </c>
      <c r="P275" s="220" t="s">
        <v>9</v>
      </c>
      <c r="Q275" s="49"/>
    </row>
    <row r="276" spans="2:17" s="18" customFormat="1" ht="15.75" hidden="1" customHeight="1" outlineLevel="3" thickBot="1" x14ac:dyDescent="0.25">
      <c r="B276" s="51"/>
      <c r="C276" s="52" t="s">
        <v>5</v>
      </c>
      <c r="D276" s="256"/>
      <c r="E276" s="256"/>
      <c r="F276" s="256"/>
      <c r="G276" s="221"/>
      <c r="H276" s="196" t="s">
        <v>10</v>
      </c>
      <c r="I276" s="223"/>
      <c r="J276" s="221"/>
      <c r="K276" s="128"/>
      <c r="L276" s="187">
        <f t="shared" si="9"/>
        <v>2110</v>
      </c>
      <c r="M276" s="187">
        <v>1</v>
      </c>
      <c r="N276" s="221"/>
      <c r="O276" s="189" t="s">
        <v>63</v>
      </c>
      <c r="P276" s="221"/>
      <c r="Q276" s="49"/>
    </row>
    <row r="277" spans="2:17" s="18" customFormat="1" ht="12.75" hidden="1" customHeight="1" outlineLevel="3" thickBot="1" x14ac:dyDescent="0.25">
      <c r="B277" s="51"/>
      <c r="C277" s="52" t="s">
        <v>5</v>
      </c>
      <c r="D277" s="256" t="s">
        <v>169</v>
      </c>
      <c r="E277" s="256"/>
      <c r="F277" s="256"/>
      <c r="G277" s="220" t="s">
        <v>76</v>
      </c>
      <c r="H277" s="196" t="s">
        <v>10</v>
      </c>
      <c r="I277" s="222" t="s">
        <v>6</v>
      </c>
      <c r="J277" s="220" t="s">
        <v>1</v>
      </c>
      <c r="K277" s="128"/>
      <c r="L277" s="187">
        <f t="shared" si="9"/>
        <v>2111</v>
      </c>
      <c r="M277" s="187">
        <v>1</v>
      </c>
      <c r="N277" s="220" t="s">
        <v>7</v>
      </c>
      <c r="O277" s="189" t="s">
        <v>62</v>
      </c>
      <c r="P277" s="220" t="s">
        <v>9</v>
      </c>
      <c r="Q277" s="49"/>
    </row>
    <row r="278" spans="2:17" s="18" customFormat="1" ht="15.75" hidden="1" customHeight="1" outlineLevel="3" thickBot="1" x14ac:dyDescent="0.25">
      <c r="B278" s="51"/>
      <c r="C278" s="52" t="s">
        <v>5</v>
      </c>
      <c r="D278" s="256"/>
      <c r="E278" s="256"/>
      <c r="F278" s="256"/>
      <c r="G278" s="221"/>
      <c r="H278" s="196" t="s">
        <v>10</v>
      </c>
      <c r="I278" s="223"/>
      <c r="J278" s="221"/>
      <c r="K278" s="128"/>
      <c r="L278" s="187">
        <f t="shared" si="9"/>
        <v>2112</v>
      </c>
      <c r="M278" s="187">
        <v>1</v>
      </c>
      <c r="N278" s="221"/>
      <c r="O278" s="189" t="s">
        <v>63</v>
      </c>
      <c r="P278" s="221"/>
      <c r="Q278" s="49"/>
    </row>
    <row r="279" spans="2:17" s="18" customFormat="1" ht="12.75" hidden="1" customHeight="1" outlineLevel="3" thickBot="1" x14ac:dyDescent="0.25">
      <c r="B279" s="51"/>
      <c r="C279" s="52" t="s">
        <v>5</v>
      </c>
      <c r="D279" s="256" t="s">
        <v>170</v>
      </c>
      <c r="E279" s="256"/>
      <c r="F279" s="256"/>
      <c r="G279" s="220" t="s">
        <v>76</v>
      </c>
      <c r="H279" s="196" t="s">
        <v>10</v>
      </c>
      <c r="I279" s="222" t="s">
        <v>6</v>
      </c>
      <c r="J279" s="220" t="s">
        <v>1</v>
      </c>
      <c r="K279" s="128"/>
      <c r="L279" s="187">
        <f t="shared" si="9"/>
        <v>2113</v>
      </c>
      <c r="M279" s="187">
        <v>1</v>
      </c>
      <c r="N279" s="220" t="s">
        <v>7</v>
      </c>
      <c r="O279" s="189" t="s">
        <v>62</v>
      </c>
      <c r="P279" s="220" t="s">
        <v>9</v>
      </c>
      <c r="Q279" s="49"/>
    </row>
    <row r="280" spans="2:17" s="18" customFormat="1" ht="15.75" hidden="1" customHeight="1" outlineLevel="3" thickBot="1" x14ac:dyDescent="0.25">
      <c r="B280" s="51"/>
      <c r="C280" s="52" t="s">
        <v>5</v>
      </c>
      <c r="D280" s="256"/>
      <c r="E280" s="256"/>
      <c r="F280" s="256"/>
      <c r="G280" s="221"/>
      <c r="H280" s="196" t="s">
        <v>10</v>
      </c>
      <c r="I280" s="223"/>
      <c r="J280" s="221"/>
      <c r="K280" s="128"/>
      <c r="L280" s="187">
        <f t="shared" si="9"/>
        <v>2114</v>
      </c>
      <c r="M280" s="187">
        <v>1</v>
      </c>
      <c r="N280" s="221"/>
      <c r="O280" s="189" t="s">
        <v>63</v>
      </c>
      <c r="P280" s="221"/>
      <c r="Q280" s="49"/>
    </row>
    <row r="281" spans="2:17" s="18" customFormat="1" ht="12.75" hidden="1" customHeight="1" outlineLevel="3" thickBot="1" x14ac:dyDescent="0.25">
      <c r="B281" s="51"/>
      <c r="C281" s="52" t="s">
        <v>5</v>
      </c>
      <c r="D281" s="256" t="s">
        <v>171</v>
      </c>
      <c r="E281" s="256" t="s">
        <v>215</v>
      </c>
      <c r="F281" s="256"/>
      <c r="G281" s="220" t="s">
        <v>76</v>
      </c>
      <c r="H281" s="196" t="s">
        <v>10</v>
      </c>
      <c r="I281" s="222" t="s">
        <v>6</v>
      </c>
      <c r="J281" s="220" t="s">
        <v>1</v>
      </c>
      <c r="K281" s="128"/>
      <c r="L281" s="187">
        <f t="shared" si="9"/>
        <v>2115</v>
      </c>
      <c r="M281" s="187">
        <v>1</v>
      </c>
      <c r="N281" s="220" t="s">
        <v>7</v>
      </c>
      <c r="O281" s="189" t="s">
        <v>62</v>
      </c>
      <c r="P281" s="220" t="s">
        <v>9</v>
      </c>
      <c r="Q281" s="49"/>
    </row>
    <row r="282" spans="2:17" s="18" customFormat="1" ht="15.75" hidden="1" customHeight="1" outlineLevel="3" thickBot="1" x14ac:dyDescent="0.25">
      <c r="B282" s="51"/>
      <c r="C282" s="52" t="s">
        <v>5</v>
      </c>
      <c r="D282" s="256"/>
      <c r="E282" s="256"/>
      <c r="F282" s="256"/>
      <c r="G282" s="221"/>
      <c r="H282" s="196" t="s">
        <v>10</v>
      </c>
      <c r="I282" s="223"/>
      <c r="J282" s="221"/>
      <c r="K282" s="128"/>
      <c r="L282" s="187">
        <f t="shared" si="9"/>
        <v>2116</v>
      </c>
      <c r="M282" s="187">
        <v>1</v>
      </c>
      <c r="N282" s="221"/>
      <c r="O282" s="189" t="s">
        <v>63</v>
      </c>
      <c r="P282" s="221"/>
      <c r="Q282" s="49"/>
    </row>
    <row r="283" spans="2:17" s="18" customFormat="1" ht="12.75" hidden="1" customHeight="1" outlineLevel="3" thickBot="1" x14ac:dyDescent="0.25">
      <c r="B283" s="51"/>
      <c r="C283" s="52" t="s">
        <v>5</v>
      </c>
      <c r="D283" s="256" t="s">
        <v>172</v>
      </c>
      <c r="E283" s="256"/>
      <c r="F283" s="256"/>
      <c r="G283" s="220" t="s">
        <v>76</v>
      </c>
      <c r="H283" s="196" t="s">
        <v>10</v>
      </c>
      <c r="I283" s="222" t="s">
        <v>6</v>
      </c>
      <c r="J283" s="220" t="s">
        <v>1</v>
      </c>
      <c r="K283" s="128"/>
      <c r="L283" s="187">
        <f t="shared" si="9"/>
        <v>2117</v>
      </c>
      <c r="M283" s="187">
        <v>1</v>
      </c>
      <c r="N283" s="220" t="s">
        <v>7</v>
      </c>
      <c r="O283" s="189" t="s">
        <v>62</v>
      </c>
      <c r="P283" s="220" t="s">
        <v>9</v>
      </c>
      <c r="Q283" s="49"/>
    </row>
    <row r="284" spans="2:17" s="18" customFormat="1" ht="15.75" hidden="1" customHeight="1" outlineLevel="3" thickBot="1" x14ac:dyDescent="0.25">
      <c r="B284" s="51"/>
      <c r="C284" s="52" t="s">
        <v>5</v>
      </c>
      <c r="D284" s="256"/>
      <c r="E284" s="256"/>
      <c r="F284" s="256"/>
      <c r="G284" s="221"/>
      <c r="H284" s="196" t="s">
        <v>10</v>
      </c>
      <c r="I284" s="223"/>
      <c r="J284" s="221"/>
      <c r="K284" s="128"/>
      <c r="L284" s="187">
        <f t="shared" si="9"/>
        <v>2118</v>
      </c>
      <c r="M284" s="187">
        <v>1</v>
      </c>
      <c r="N284" s="221"/>
      <c r="O284" s="189" t="s">
        <v>63</v>
      </c>
      <c r="P284" s="221"/>
      <c r="Q284" s="49"/>
    </row>
    <row r="285" spans="2:17" s="18" customFormat="1" ht="12.75" hidden="1" customHeight="1" outlineLevel="3" thickBot="1" x14ac:dyDescent="0.25">
      <c r="B285" s="51"/>
      <c r="C285" s="52" t="s">
        <v>5</v>
      </c>
      <c r="D285" s="256" t="s">
        <v>173</v>
      </c>
      <c r="E285" s="256"/>
      <c r="F285" s="256"/>
      <c r="G285" s="220" t="s">
        <v>76</v>
      </c>
      <c r="H285" s="196" t="s">
        <v>10</v>
      </c>
      <c r="I285" s="222" t="s">
        <v>6</v>
      </c>
      <c r="J285" s="220" t="s">
        <v>1</v>
      </c>
      <c r="K285" s="128"/>
      <c r="L285" s="187">
        <f t="shared" si="9"/>
        <v>2119</v>
      </c>
      <c r="M285" s="187">
        <v>1</v>
      </c>
      <c r="N285" s="220" t="s">
        <v>7</v>
      </c>
      <c r="O285" s="189" t="s">
        <v>62</v>
      </c>
      <c r="P285" s="220" t="s">
        <v>9</v>
      </c>
      <c r="Q285" s="49"/>
    </row>
    <row r="286" spans="2:17" s="18" customFormat="1" ht="15.75" hidden="1" customHeight="1" outlineLevel="3" thickBot="1" x14ac:dyDescent="0.25">
      <c r="B286" s="51"/>
      <c r="C286" s="52" t="s">
        <v>5</v>
      </c>
      <c r="D286" s="256"/>
      <c r="E286" s="256"/>
      <c r="F286" s="256"/>
      <c r="G286" s="221"/>
      <c r="H286" s="196" t="s">
        <v>10</v>
      </c>
      <c r="I286" s="223"/>
      <c r="J286" s="221"/>
      <c r="K286" s="128"/>
      <c r="L286" s="187">
        <f t="shared" si="9"/>
        <v>2120</v>
      </c>
      <c r="M286" s="187">
        <v>1</v>
      </c>
      <c r="N286" s="221"/>
      <c r="O286" s="189" t="s">
        <v>63</v>
      </c>
      <c r="P286" s="221"/>
      <c r="Q286" s="49"/>
    </row>
    <row r="287" spans="2:17" s="18" customFormat="1" ht="12.75" hidden="1" customHeight="1" outlineLevel="3" thickBot="1" x14ac:dyDescent="0.25">
      <c r="B287" s="51"/>
      <c r="C287" s="52" t="s">
        <v>5</v>
      </c>
      <c r="D287" s="256" t="s">
        <v>174</v>
      </c>
      <c r="E287" s="256"/>
      <c r="F287" s="256"/>
      <c r="G287" s="220" t="s">
        <v>76</v>
      </c>
      <c r="H287" s="196" t="s">
        <v>10</v>
      </c>
      <c r="I287" s="222" t="s">
        <v>6</v>
      </c>
      <c r="J287" s="220" t="s">
        <v>1</v>
      </c>
      <c r="K287" s="128"/>
      <c r="L287" s="187">
        <f t="shared" si="9"/>
        <v>2121</v>
      </c>
      <c r="M287" s="187">
        <v>1</v>
      </c>
      <c r="N287" s="220" t="s">
        <v>7</v>
      </c>
      <c r="O287" s="189" t="s">
        <v>62</v>
      </c>
      <c r="P287" s="220" t="s">
        <v>9</v>
      </c>
      <c r="Q287" s="49"/>
    </row>
    <row r="288" spans="2:17" s="18" customFormat="1" ht="15.75" hidden="1" customHeight="1" outlineLevel="3" thickBot="1" x14ac:dyDescent="0.25">
      <c r="B288" s="51"/>
      <c r="C288" s="52" t="s">
        <v>5</v>
      </c>
      <c r="D288" s="256"/>
      <c r="E288" s="256"/>
      <c r="F288" s="256"/>
      <c r="G288" s="221"/>
      <c r="H288" s="196" t="s">
        <v>10</v>
      </c>
      <c r="I288" s="223"/>
      <c r="J288" s="221"/>
      <c r="K288" s="128"/>
      <c r="L288" s="187">
        <f t="shared" si="9"/>
        <v>2122</v>
      </c>
      <c r="M288" s="187">
        <v>1</v>
      </c>
      <c r="N288" s="221"/>
      <c r="O288" s="189" t="s">
        <v>63</v>
      </c>
      <c r="P288" s="221"/>
      <c r="Q288" s="49"/>
    </row>
    <row r="289" spans="2:17" s="18" customFormat="1" ht="12.75" hidden="1" customHeight="1" outlineLevel="3" thickBot="1" x14ac:dyDescent="0.25">
      <c r="B289" s="51"/>
      <c r="C289" s="52" t="s">
        <v>5</v>
      </c>
      <c r="D289" s="256" t="s">
        <v>175</v>
      </c>
      <c r="E289" s="256"/>
      <c r="F289" s="256"/>
      <c r="G289" s="220" t="s">
        <v>76</v>
      </c>
      <c r="H289" s="196" t="s">
        <v>10</v>
      </c>
      <c r="I289" s="222" t="s">
        <v>6</v>
      </c>
      <c r="J289" s="220" t="s">
        <v>1</v>
      </c>
      <c r="K289" s="128"/>
      <c r="L289" s="187">
        <f t="shared" si="9"/>
        <v>2123</v>
      </c>
      <c r="M289" s="187">
        <v>1</v>
      </c>
      <c r="N289" s="220" t="s">
        <v>7</v>
      </c>
      <c r="O289" s="189" t="s">
        <v>62</v>
      </c>
      <c r="P289" s="220" t="s">
        <v>9</v>
      </c>
      <c r="Q289" s="49"/>
    </row>
    <row r="290" spans="2:17" s="18" customFormat="1" ht="15.75" hidden="1" customHeight="1" outlineLevel="3" thickBot="1" x14ac:dyDescent="0.25">
      <c r="B290" s="51"/>
      <c r="C290" s="52" t="s">
        <v>5</v>
      </c>
      <c r="D290" s="256"/>
      <c r="E290" s="256"/>
      <c r="F290" s="256"/>
      <c r="G290" s="221"/>
      <c r="H290" s="196" t="s">
        <v>10</v>
      </c>
      <c r="I290" s="223"/>
      <c r="J290" s="221"/>
      <c r="K290" s="128"/>
      <c r="L290" s="187">
        <f t="shared" si="9"/>
        <v>2124</v>
      </c>
      <c r="M290" s="187">
        <v>1</v>
      </c>
      <c r="N290" s="221"/>
      <c r="O290" s="189" t="s">
        <v>63</v>
      </c>
      <c r="P290" s="221"/>
      <c r="Q290" s="49"/>
    </row>
    <row r="291" spans="2:17" s="18" customFormat="1" ht="12.75" hidden="1" customHeight="1" outlineLevel="3" thickBot="1" x14ac:dyDescent="0.25">
      <c r="B291" s="51"/>
      <c r="C291" s="52" t="s">
        <v>5</v>
      </c>
      <c r="D291" s="256" t="s">
        <v>176</v>
      </c>
      <c r="E291" s="256"/>
      <c r="F291" s="256"/>
      <c r="G291" s="220" t="s">
        <v>76</v>
      </c>
      <c r="H291" s="196" t="s">
        <v>10</v>
      </c>
      <c r="I291" s="222" t="s">
        <v>6</v>
      </c>
      <c r="J291" s="220" t="s">
        <v>1</v>
      </c>
      <c r="K291" s="128"/>
      <c r="L291" s="187">
        <f t="shared" si="9"/>
        <v>2125</v>
      </c>
      <c r="M291" s="187">
        <v>1</v>
      </c>
      <c r="N291" s="220" t="s">
        <v>7</v>
      </c>
      <c r="O291" s="189" t="s">
        <v>62</v>
      </c>
      <c r="P291" s="220" t="s">
        <v>9</v>
      </c>
      <c r="Q291" s="49"/>
    </row>
    <row r="292" spans="2:17" s="18" customFormat="1" ht="15.75" hidden="1" customHeight="1" outlineLevel="3" thickBot="1" x14ac:dyDescent="0.25">
      <c r="B292" s="51"/>
      <c r="C292" s="52" t="s">
        <v>5</v>
      </c>
      <c r="D292" s="256"/>
      <c r="E292" s="256"/>
      <c r="F292" s="256"/>
      <c r="G292" s="221"/>
      <c r="H292" s="196" t="s">
        <v>10</v>
      </c>
      <c r="I292" s="223"/>
      <c r="J292" s="221"/>
      <c r="K292" s="128"/>
      <c r="L292" s="187">
        <f t="shared" si="9"/>
        <v>2126</v>
      </c>
      <c r="M292" s="187">
        <v>1</v>
      </c>
      <c r="N292" s="221"/>
      <c r="O292" s="189" t="s">
        <v>63</v>
      </c>
      <c r="P292" s="221"/>
      <c r="Q292" s="49"/>
    </row>
    <row r="293" spans="2:17" s="18" customFormat="1" ht="12.75" hidden="1" customHeight="1" outlineLevel="3" thickBot="1" x14ac:dyDescent="0.25">
      <c r="B293" s="51"/>
      <c r="C293" s="52" t="s">
        <v>5</v>
      </c>
      <c r="D293" s="256" t="s">
        <v>177</v>
      </c>
      <c r="E293" s="256" t="s">
        <v>214</v>
      </c>
      <c r="F293" s="256" t="s">
        <v>178</v>
      </c>
      <c r="G293" s="220" t="s">
        <v>75</v>
      </c>
      <c r="H293" s="196" t="s">
        <v>10</v>
      </c>
      <c r="I293" s="222" t="s">
        <v>6</v>
      </c>
      <c r="J293" s="220" t="s">
        <v>1</v>
      </c>
      <c r="K293" s="128"/>
      <c r="L293" s="187">
        <f t="shared" si="9"/>
        <v>2127</v>
      </c>
      <c r="M293" s="187">
        <v>1</v>
      </c>
      <c r="N293" s="220" t="s">
        <v>7</v>
      </c>
      <c r="O293" s="189" t="s">
        <v>62</v>
      </c>
      <c r="P293" s="220" t="s">
        <v>9</v>
      </c>
      <c r="Q293" s="49"/>
    </row>
    <row r="294" spans="2:17" s="18" customFormat="1" ht="15.75" hidden="1" customHeight="1" outlineLevel="3" thickBot="1" x14ac:dyDescent="0.25">
      <c r="B294" s="51"/>
      <c r="C294" s="52" t="s">
        <v>5</v>
      </c>
      <c r="D294" s="256"/>
      <c r="E294" s="256"/>
      <c r="F294" s="256"/>
      <c r="G294" s="221"/>
      <c r="H294" s="196" t="s">
        <v>10</v>
      </c>
      <c r="I294" s="223"/>
      <c r="J294" s="221"/>
      <c r="K294" s="128"/>
      <c r="L294" s="187">
        <f t="shared" si="9"/>
        <v>2128</v>
      </c>
      <c r="M294" s="187">
        <v>1</v>
      </c>
      <c r="N294" s="221"/>
      <c r="O294" s="189" t="s">
        <v>63</v>
      </c>
      <c r="P294" s="221"/>
      <c r="Q294" s="49"/>
    </row>
    <row r="295" spans="2:17" s="18" customFormat="1" ht="12.75" hidden="1" customHeight="1" outlineLevel="3" thickBot="1" x14ac:dyDescent="0.25">
      <c r="B295" s="51"/>
      <c r="C295" s="52" t="s">
        <v>5</v>
      </c>
      <c r="D295" s="256" t="s">
        <v>179</v>
      </c>
      <c r="E295" s="256"/>
      <c r="F295" s="256"/>
      <c r="G295" s="220" t="s">
        <v>75</v>
      </c>
      <c r="H295" s="196" t="s">
        <v>10</v>
      </c>
      <c r="I295" s="222" t="s">
        <v>6</v>
      </c>
      <c r="J295" s="220" t="s">
        <v>1</v>
      </c>
      <c r="K295" s="128"/>
      <c r="L295" s="187">
        <f t="shared" si="9"/>
        <v>2129</v>
      </c>
      <c r="M295" s="187">
        <v>1</v>
      </c>
      <c r="N295" s="220" t="s">
        <v>7</v>
      </c>
      <c r="O295" s="189" t="s">
        <v>62</v>
      </c>
      <c r="P295" s="220" t="s">
        <v>9</v>
      </c>
      <c r="Q295" s="49"/>
    </row>
    <row r="296" spans="2:17" s="18" customFormat="1" ht="15.75" hidden="1" customHeight="1" outlineLevel="3" thickBot="1" x14ac:dyDescent="0.25">
      <c r="B296" s="51"/>
      <c r="C296" s="52" t="s">
        <v>5</v>
      </c>
      <c r="D296" s="256"/>
      <c r="E296" s="256"/>
      <c r="F296" s="256"/>
      <c r="G296" s="221"/>
      <c r="H296" s="196" t="s">
        <v>10</v>
      </c>
      <c r="I296" s="223"/>
      <c r="J296" s="221"/>
      <c r="K296" s="128"/>
      <c r="L296" s="187">
        <f t="shared" si="9"/>
        <v>2130</v>
      </c>
      <c r="M296" s="187">
        <v>1</v>
      </c>
      <c r="N296" s="221"/>
      <c r="O296" s="189" t="s">
        <v>63</v>
      </c>
      <c r="P296" s="221"/>
      <c r="Q296" s="49"/>
    </row>
    <row r="297" spans="2:17" s="18" customFormat="1" ht="12.75" hidden="1" customHeight="1" outlineLevel="3" thickBot="1" x14ac:dyDescent="0.25">
      <c r="B297" s="51"/>
      <c r="C297" s="52" t="s">
        <v>5</v>
      </c>
      <c r="D297" s="256" t="s">
        <v>180</v>
      </c>
      <c r="E297" s="256"/>
      <c r="F297" s="256"/>
      <c r="G297" s="220" t="s">
        <v>75</v>
      </c>
      <c r="H297" s="196" t="s">
        <v>10</v>
      </c>
      <c r="I297" s="222" t="s">
        <v>6</v>
      </c>
      <c r="J297" s="220" t="s">
        <v>1</v>
      </c>
      <c r="K297" s="128"/>
      <c r="L297" s="187">
        <f t="shared" si="9"/>
        <v>2131</v>
      </c>
      <c r="M297" s="187">
        <v>1</v>
      </c>
      <c r="N297" s="220" t="s">
        <v>7</v>
      </c>
      <c r="O297" s="189" t="s">
        <v>62</v>
      </c>
      <c r="P297" s="220" t="s">
        <v>9</v>
      </c>
      <c r="Q297" s="49"/>
    </row>
    <row r="298" spans="2:17" s="18" customFormat="1" ht="15.75" hidden="1" customHeight="1" outlineLevel="3" thickBot="1" x14ac:dyDescent="0.25">
      <c r="B298" s="51"/>
      <c r="C298" s="52" t="s">
        <v>5</v>
      </c>
      <c r="D298" s="256"/>
      <c r="E298" s="256"/>
      <c r="F298" s="256"/>
      <c r="G298" s="221"/>
      <c r="H298" s="196" t="s">
        <v>10</v>
      </c>
      <c r="I298" s="223"/>
      <c r="J298" s="221"/>
      <c r="K298" s="128"/>
      <c r="L298" s="187">
        <f t="shared" si="9"/>
        <v>2132</v>
      </c>
      <c r="M298" s="187">
        <v>1</v>
      </c>
      <c r="N298" s="221"/>
      <c r="O298" s="189" t="s">
        <v>63</v>
      </c>
      <c r="P298" s="221"/>
      <c r="Q298" s="49"/>
    </row>
    <row r="299" spans="2:17" s="18" customFormat="1" ht="12.75" hidden="1" customHeight="1" outlineLevel="3" thickBot="1" x14ac:dyDescent="0.25">
      <c r="B299" s="51"/>
      <c r="C299" s="52" t="s">
        <v>5</v>
      </c>
      <c r="D299" s="256" t="s">
        <v>177</v>
      </c>
      <c r="E299" s="256" t="s">
        <v>215</v>
      </c>
      <c r="F299" s="256"/>
      <c r="G299" s="220" t="s">
        <v>75</v>
      </c>
      <c r="H299" s="196" t="s">
        <v>10</v>
      </c>
      <c r="I299" s="222" t="s">
        <v>6</v>
      </c>
      <c r="J299" s="220" t="s">
        <v>1</v>
      </c>
      <c r="K299" s="128"/>
      <c r="L299" s="187">
        <f t="shared" si="9"/>
        <v>2133</v>
      </c>
      <c r="M299" s="187">
        <v>1</v>
      </c>
      <c r="N299" s="220" t="s">
        <v>7</v>
      </c>
      <c r="O299" s="189" t="s">
        <v>62</v>
      </c>
      <c r="P299" s="220" t="s">
        <v>9</v>
      </c>
      <c r="Q299" s="49"/>
    </row>
    <row r="300" spans="2:17" s="18" customFormat="1" ht="12.75" hidden="1" customHeight="1" outlineLevel="3" thickBot="1" x14ac:dyDescent="0.25">
      <c r="B300" s="51"/>
      <c r="C300" s="52" t="s">
        <v>5</v>
      </c>
      <c r="D300" s="256"/>
      <c r="E300" s="256"/>
      <c r="F300" s="256"/>
      <c r="G300" s="221"/>
      <c r="H300" s="196" t="s">
        <v>10</v>
      </c>
      <c r="I300" s="223"/>
      <c r="J300" s="221"/>
      <c r="K300" s="128"/>
      <c r="L300" s="187">
        <f t="shared" si="9"/>
        <v>2134</v>
      </c>
      <c r="M300" s="187">
        <v>1</v>
      </c>
      <c r="N300" s="221"/>
      <c r="O300" s="189" t="s">
        <v>63</v>
      </c>
      <c r="P300" s="221"/>
      <c r="Q300" s="49"/>
    </row>
    <row r="301" spans="2:17" s="18" customFormat="1" ht="12.75" hidden="1" customHeight="1" outlineLevel="3" thickBot="1" x14ac:dyDescent="0.25">
      <c r="B301" s="51"/>
      <c r="C301" s="52" t="s">
        <v>5</v>
      </c>
      <c r="D301" s="256" t="s">
        <v>179</v>
      </c>
      <c r="E301" s="256"/>
      <c r="F301" s="256"/>
      <c r="G301" s="220" t="s">
        <v>75</v>
      </c>
      <c r="H301" s="196" t="s">
        <v>10</v>
      </c>
      <c r="I301" s="222" t="s">
        <v>6</v>
      </c>
      <c r="J301" s="220" t="s">
        <v>1</v>
      </c>
      <c r="K301" s="128"/>
      <c r="L301" s="187">
        <f t="shared" si="9"/>
        <v>2135</v>
      </c>
      <c r="M301" s="187">
        <v>1</v>
      </c>
      <c r="N301" s="220" t="s">
        <v>7</v>
      </c>
      <c r="O301" s="189" t="s">
        <v>62</v>
      </c>
      <c r="P301" s="220" t="s">
        <v>9</v>
      </c>
      <c r="Q301" s="49"/>
    </row>
    <row r="302" spans="2:17" s="18" customFormat="1" ht="12.75" hidden="1" customHeight="1" outlineLevel="3" thickBot="1" x14ac:dyDescent="0.25">
      <c r="B302" s="51"/>
      <c r="C302" s="52" t="s">
        <v>5</v>
      </c>
      <c r="D302" s="256"/>
      <c r="E302" s="256"/>
      <c r="F302" s="256"/>
      <c r="G302" s="221"/>
      <c r="H302" s="196" t="s">
        <v>10</v>
      </c>
      <c r="I302" s="223"/>
      <c r="J302" s="221"/>
      <c r="K302" s="128"/>
      <c r="L302" s="187">
        <f t="shared" si="9"/>
        <v>2136</v>
      </c>
      <c r="M302" s="187">
        <v>1</v>
      </c>
      <c r="N302" s="221"/>
      <c r="O302" s="189" t="s">
        <v>63</v>
      </c>
      <c r="P302" s="221"/>
      <c r="Q302" s="49"/>
    </row>
    <row r="303" spans="2:17" s="18" customFormat="1" ht="12.75" hidden="1" customHeight="1" outlineLevel="3" thickBot="1" x14ac:dyDescent="0.25">
      <c r="B303" s="51"/>
      <c r="C303" s="52" t="s">
        <v>5</v>
      </c>
      <c r="D303" s="256" t="s">
        <v>180</v>
      </c>
      <c r="E303" s="256"/>
      <c r="F303" s="256"/>
      <c r="G303" s="220" t="s">
        <v>75</v>
      </c>
      <c r="H303" s="196" t="s">
        <v>10</v>
      </c>
      <c r="I303" s="222" t="s">
        <v>6</v>
      </c>
      <c r="J303" s="220" t="s">
        <v>1</v>
      </c>
      <c r="K303" s="128"/>
      <c r="L303" s="187">
        <f t="shared" si="9"/>
        <v>2137</v>
      </c>
      <c r="M303" s="187">
        <v>1</v>
      </c>
      <c r="N303" s="220" t="s">
        <v>7</v>
      </c>
      <c r="O303" s="189" t="s">
        <v>62</v>
      </c>
      <c r="P303" s="220" t="s">
        <v>9</v>
      </c>
      <c r="Q303" s="49"/>
    </row>
    <row r="304" spans="2:17" s="18" customFormat="1" ht="15.75" hidden="1" customHeight="1" outlineLevel="3" thickBot="1" x14ac:dyDescent="0.25">
      <c r="B304" s="51"/>
      <c r="C304" s="52" t="s">
        <v>5</v>
      </c>
      <c r="D304" s="256"/>
      <c r="E304" s="256"/>
      <c r="F304" s="256"/>
      <c r="G304" s="221"/>
      <c r="H304" s="196" t="s">
        <v>10</v>
      </c>
      <c r="I304" s="223"/>
      <c r="J304" s="221"/>
      <c r="K304" s="128"/>
      <c r="L304" s="187">
        <f t="shared" si="9"/>
        <v>2138</v>
      </c>
      <c r="M304" s="187">
        <v>1</v>
      </c>
      <c r="N304" s="221"/>
      <c r="O304" s="189" t="s">
        <v>63</v>
      </c>
      <c r="P304" s="221"/>
      <c r="Q304" s="49"/>
    </row>
    <row r="305" spans="2:22" s="18" customFormat="1" ht="12.6" hidden="1" outlineLevel="3" thickBot="1" x14ac:dyDescent="0.25">
      <c r="B305" s="51"/>
      <c r="C305" s="52" t="s">
        <v>5</v>
      </c>
      <c r="D305" s="187" t="s">
        <v>181</v>
      </c>
      <c r="E305" s="256" t="s">
        <v>182</v>
      </c>
      <c r="F305" s="220" t="s">
        <v>257</v>
      </c>
      <c r="G305" s="196" t="s">
        <v>14</v>
      </c>
      <c r="H305" s="196" t="s">
        <v>16</v>
      </c>
      <c r="I305" s="5" t="s">
        <v>6</v>
      </c>
      <c r="J305" s="196"/>
      <c r="K305" s="128"/>
      <c r="L305" s="187">
        <f t="shared" si="9"/>
        <v>2139</v>
      </c>
      <c r="M305" s="187">
        <v>1</v>
      </c>
      <c r="N305" s="196" t="s">
        <v>107</v>
      </c>
      <c r="O305" s="196"/>
      <c r="P305" s="196" t="s">
        <v>15</v>
      </c>
      <c r="Q305" s="28"/>
      <c r="R305" s="28"/>
      <c r="S305" s="28"/>
      <c r="T305" s="28"/>
      <c r="U305" s="28"/>
      <c r="V305" s="28"/>
    </row>
    <row r="306" spans="2:22" s="18" customFormat="1" ht="12.6" hidden="1" outlineLevel="3" thickBot="1" x14ac:dyDescent="0.25">
      <c r="B306" s="51"/>
      <c r="C306" s="52" t="s">
        <v>5</v>
      </c>
      <c r="D306" s="187" t="s">
        <v>183</v>
      </c>
      <c r="E306" s="256"/>
      <c r="F306" s="247"/>
      <c r="G306" s="196" t="s">
        <v>14</v>
      </c>
      <c r="H306" s="196" t="s">
        <v>16</v>
      </c>
      <c r="I306" s="5" t="s">
        <v>6</v>
      </c>
      <c r="J306" s="196"/>
      <c r="K306" s="128"/>
      <c r="L306" s="187">
        <f t="shared" si="9"/>
        <v>2140</v>
      </c>
      <c r="M306" s="187">
        <v>1</v>
      </c>
      <c r="N306" s="196" t="s">
        <v>107</v>
      </c>
      <c r="O306" s="196"/>
      <c r="P306" s="196" t="s">
        <v>15</v>
      </c>
      <c r="Q306" s="28"/>
      <c r="R306" s="28"/>
      <c r="S306" s="28"/>
      <c r="T306" s="28"/>
      <c r="U306" s="28"/>
      <c r="V306" s="28"/>
    </row>
    <row r="307" spans="2:22" s="18" customFormat="1" ht="12.6" hidden="1" outlineLevel="3" thickBot="1" x14ac:dyDescent="0.25">
      <c r="B307" s="51"/>
      <c r="C307" s="52" t="s">
        <v>5</v>
      </c>
      <c r="D307" s="187" t="s">
        <v>184</v>
      </c>
      <c r="E307" s="256"/>
      <c r="F307" s="247"/>
      <c r="G307" s="196" t="s">
        <v>14</v>
      </c>
      <c r="H307" s="196" t="s">
        <v>16</v>
      </c>
      <c r="I307" s="5" t="s">
        <v>6</v>
      </c>
      <c r="J307" s="196"/>
      <c r="K307" s="128"/>
      <c r="L307" s="187">
        <f t="shared" si="9"/>
        <v>2141</v>
      </c>
      <c r="M307" s="187">
        <v>1</v>
      </c>
      <c r="N307" s="196" t="s">
        <v>107</v>
      </c>
      <c r="O307" s="196"/>
      <c r="P307" s="196" t="s">
        <v>15</v>
      </c>
      <c r="Q307" s="28"/>
      <c r="R307" s="28"/>
      <c r="S307" s="28"/>
      <c r="T307" s="28"/>
      <c r="U307" s="28"/>
      <c r="V307" s="28"/>
    </row>
    <row r="308" spans="2:22" s="18" customFormat="1" ht="12.6" hidden="1" outlineLevel="3" thickBot="1" x14ac:dyDescent="0.25">
      <c r="B308" s="51"/>
      <c r="C308" s="52" t="s">
        <v>5</v>
      </c>
      <c r="D308" s="187" t="s">
        <v>185</v>
      </c>
      <c r="E308" s="256" t="s">
        <v>186</v>
      </c>
      <c r="F308" s="247"/>
      <c r="G308" s="196" t="s">
        <v>18</v>
      </c>
      <c r="H308" s="196" t="s">
        <v>16</v>
      </c>
      <c r="I308" s="5" t="s">
        <v>6</v>
      </c>
      <c r="J308" s="196"/>
      <c r="K308" s="128"/>
      <c r="L308" s="187">
        <f t="shared" si="9"/>
        <v>2142</v>
      </c>
      <c r="M308" s="187">
        <v>1</v>
      </c>
      <c r="N308" s="196" t="s">
        <v>107</v>
      </c>
      <c r="O308" s="196"/>
      <c r="P308" s="196" t="s">
        <v>15</v>
      </c>
      <c r="Q308" s="28"/>
      <c r="R308" s="28"/>
      <c r="S308" s="28"/>
      <c r="T308" s="28"/>
      <c r="U308" s="28"/>
      <c r="V308" s="28"/>
    </row>
    <row r="309" spans="2:22" s="18" customFormat="1" ht="12.6" hidden="1" outlineLevel="3" thickBot="1" x14ac:dyDescent="0.25">
      <c r="B309" s="51"/>
      <c r="C309" s="52" t="s">
        <v>5</v>
      </c>
      <c r="D309" s="187" t="s">
        <v>187</v>
      </c>
      <c r="E309" s="256"/>
      <c r="F309" s="247"/>
      <c r="G309" s="196" t="s">
        <v>18</v>
      </c>
      <c r="H309" s="196" t="s">
        <v>16</v>
      </c>
      <c r="I309" s="5" t="s">
        <v>6</v>
      </c>
      <c r="J309" s="196"/>
      <c r="K309" s="128"/>
      <c r="L309" s="187">
        <f t="shared" si="9"/>
        <v>2143</v>
      </c>
      <c r="M309" s="187">
        <v>1</v>
      </c>
      <c r="N309" s="196" t="s">
        <v>107</v>
      </c>
      <c r="O309" s="196"/>
      <c r="P309" s="196" t="s">
        <v>15</v>
      </c>
      <c r="Q309" s="28"/>
      <c r="R309" s="28"/>
      <c r="S309" s="28"/>
      <c r="T309" s="28"/>
      <c r="U309" s="28"/>
      <c r="V309" s="28"/>
    </row>
    <row r="310" spans="2:22" s="18" customFormat="1" ht="12.6" hidden="1" outlineLevel="3" thickBot="1" x14ac:dyDescent="0.25">
      <c r="B310" s="51"/>
      <c r="C310" s="52" t="s">
        <v>5</v>
      </c>
      <c r="D310" s="187" t="s">
        <v>188</v>
      </c>
      <c r="E310" s="256"/>
      <c r="F310" s="247"/>
      <c r="G310" s="196" t="s">
        <v>18</v>
      </c>
      <c r="H310" s="196" t="s">
        <v>16</v>
      </c>
      <c r="I310" s="5" t="s">
        <v>6</v>
      </c>
      <c r="J310" s="196"/>
      <c r="K310" s="128"/>
      <c r="L310" s="187">
        <f t="shared" si="9"/>
        <v>2144</v>
      </c>
      <c r="M310" s="187">
        <v>1</v>
      </c>
      <c r="N310" s="196" t="s">
        <v>107</v>
      </c>
      <c r="O310" s="196"/>
      <c r="P310" s="196" t="s">
        <v>15</v>
      </c>
      <c r="Q310" s="28"/>
      <c r="R310" s="28"/>
      <c r="S310" s="28"/>
      <c r="T310" s="28"/>
      <c r="U310" s="28"/>
      <c r="V310" s="28"/>
    </row>
    <row r="311" spans="2:22" s="18" customFormat="1" ht="12.6" hidden="1" outlineLevel="3" thickBot="1" x14ac:dyDescent="0.25">
      <c r="B311" s="51"/>
      <c r="C311" s="52" t="s">
        <v>5</v>
      </c>
      <c r="D311" s="187" t="s">
        <v>189</v>
      </c>
      <c r="E311" s="256" t="s">
        <v>190</v>
      </c>
      <c r="F311" s="247"/>
      <c r="G311" s="196" t="s">
        <v>20</v>
      </c>
      <c r="H311" s="196" t="s">
        <v>16</v>
      </c>
      <c r="I311" s="5" t="s">
        <v>6</v>
      </c>
      <c r="J311" s="196"/>
      <c r="K311" s="128"/>
      <c r="L311" s="187">
        <f t="shared" si="9"/>
        <v>2145</v>
      </c>
      <c r="M311" s="187">
        <v>1</v>
      </c>
      <c r="N311" s="196" t="s">
        <v>13</v>
      </c>
      <c r="O311" s="196"/>
      <c r="P311" s="196" t="s">
        <v>15</v>
      </c>
      <c r="Q311" s="28"/>
      <c r="R311" s="28"/>
      <c r="S311" s="28"/>
      <c r="T311" s="28"/>
      <c r="U311" s="28"/>
      <c r="V311" s="28"/>
    </row>
    <row r="312" spans="2:22" s="18" customFormat="1" ht="12.6" hidden="1" outlineLevel="3" thickBot="1" x14ac:dyDescent="0.25">
      <c r="B312" s="51"/>
      <c r="C312" s="52" t="s">
        <v>5</v>
      </c>
      <c r="D312" s="187" t="s">
        <v>191</v>
      </c>
      <c r="E312" s="256"/>
      <c r="F312" s="247"/>
      <c r="G312" s="196" t="s">
        <v>20</v>
      </c>
      <c r="H312" s="196" t="s">
        <v>16</v>
      </c>
      <c r="I312" s="5" t="s">
        <v>6</v>
      </c>
      <c r="J312" s="196"/>
      <c r="K312" s="128"/>
      <c r="L312" s="187">
        <f t="shared" si="9"/>
        <v>2146</v>
      </c>
      <c r="M312" s="187">
        <v>1</v>
      </c>
      <c r="N312" s="196" t="s">
        <v>13</v>
      </c>
      <c r="O312" s="196"/>
      <c r="P312" s="196" t="s">
        <v>15</v>
      </c>
      <c r="Q312" s="28"/>
      <c r="R312" s="28"/>
      <c r="S312" s="28"/>
      <c r="T312" s="28"/>
      <c r="U312" s="28"/>
      <c r="V312" s="28"/>
    </row>
    <row r="313" spans="2:22" s="18" customFormat="1" ht="12.6" hidden="1" outlineLevel="3" thickBot="1" x14ac:dyDescent="0.25">
      <c r="B313" s="51"/>
      <c r="C313" s="52" t="s">
        <v>5</v>
      </c>
      <c r="D313" s="187" t="s">
        <v>192</v>
      </c>
      <c r="E313" s="256"/>
      <c r="F313" s="247"/>
      <c r="G313" s="196" t="s">
        <v>20</v>
      </c>
      <c r="H313" s="196" t="s">
        <v>16</v>
      </c>
      <c r="I313" s="5" t="s">
        <v>6</v>
      </c>
      <c r="J313" s="196"/>
      <c r="K313" s="128"/>
      <c r="L313" s="187">
        <f t="shared" si="9"/>
        <v>2147</v>
      </c>
      <c r="M313" s="187">
        <v>1</v>
      </c>
      <c r="N313" s="196" t="s">
        <v>13</v>
      </c>
      <c r="O313" s="196"/>
      <c r="P313" s="196" t="s">
        <v>15</v>
      </c>
      <c r="Q313" s="28"/>
      <c r="R313" s="28"/>
      <c r="S313" s="28"/>
      <c r="T313" s="28"/>
      <c r="U313" s="28"/>
      <c r="V313" s="28"/>
    </row>
    <row r="314" spans="2:22" s="18" customFormat="1" ht="12.6" hidden="1" outlineLevel="3" thickBot="1" x14ac:dyDescent="0.25">
      <c r="B314" s="51"/>
      <c r="C314" s="52" t="s">
        <v>5</v>
      </c>
      <c r="D314" s="187" t="s">
        <v>193</v>
      </c>
      <c r="E314" s="256" t="s">
        <v>194</v>
      </c>
      <c r="F314" s="247"/>
      <c r="G314" s="196" t="s">
        <v>22</v>
      </c>
      <c r="H314" s="196" t="s">
        <v>23</v>
      </c>
      <c r="I314" s="5" t="s">
        <v>6</v>
      </c>
      <c r="J314" s="196"/>
      <c r="K314" s="128"/>
      <c r="L314" s="187">
        <f t="shared" si="9"/>
        <v>2148</v>
      </c>
      <c r="M314" s="187">
        <v>1</v>
      </c>
      <c r="N314" s="196" t="s">
        <v>107</v>
      </c>
      <c r="O314" s="196"/>
      <c r="P314" s="196">
        <v>1E-4</v>
      </c>
      <c r="Q314" s="28"/>
      <c r="R314" s="28"/>
      <c r="S314" s="28"/>
      <c r="T314" s="28"/>
      <c r="U314" s="28"/>
      <c r="V314" s="28"/>
    </row>
    <row r="315" spans="2:22" s="18" customFormat="1" ht="12.6" hidden="1" outlineLevel="3" thickBot="1" x14ac:dyDescent="0.25">
      <c r="B315" s="51"/>
      <c r="C315" s="52" t="s">
        <v>5</v>
      </c>
      <c r="D315" s="187" t="s">
        <v>195</v>
      </c>
      <c r="E315" s="256"/>
      <c r="F315" s="247"/>
      <c r="G315" s="196" t="s">
        <v>22</v>
      </c>
      <c r="H315" s="196" t="s">
        <v>23</v>
      </c>
      <c r="I315" s="5" t="s">
        <v>6</v>
      </c>
      <c r="J315" s="196"/>
      <c r="K315" s="128"/>
      <c r="L315" s="187">
        <f t="shared" si="9"/>
        <v>2149</v>
      </c>
      <c r="M315" s="187">
        <v>1</v>
      </c>
      <c r="N315" s="196" t="s">
        <v>107</v>
      </c>
      <c r="O315" s="196"/>
      <c r="P315" s="196">
        <v>1E-4</v>
      </c>
      <c r="Q315" s="28"/>
      <c r="R315" s="28"/>
      <c r="S315" s="28"/>
      <c r="T315" s="28"/>
      <c r="U315" s="28"/>
      <c r="V315" s="28"/>
    </row>
    <row r="316" spans="2:22" s="18" customFormat="1" ht="12.75" hidden="1" customHeight="1" outlineLevel="3" thickBot="1" x14ac:dyDescent="0.25">
      <c r="B316" s="51"/>
      <c r="C316" s="52" t="s">
        <v>5</v>
      </c>
      <c r="D316" s="187" t="s">
        <v>196</v>
      </c>
      <c r="E316" s="256"/>
      <c r="F316" s="247"/>
      <c r="G316" s="196" t="s">
        <v>22</v>
      </c>
      <c r="H316" s="196" t="s">
        <v>23</v>
      </c>
      <c r="I316" s="5" t="s">
        <v>6</v>
      </c>
      <c r="J316" s="196"/>
      <c r="K316" s="128"/>
      <c r="L316" s="187">
        <f t="shared" si="9"/>
        <v>2150</v>
      </c>
      <c r="M316" s="187">
        <v>1</v>
      </c>
      <c r="N316" s="196" t="s">
        <v>107</v>
      </c>
      <c r="O316" s="196"/>
      <c r="P316" s="196">
        <v>1E-4</v>
      </c>
      <c r="Q316" s="28"/>
      <c r="R316" s="28"/>
      <c r="S316" s="28"/>
      <c r="T316" s="28"/>
      <c r="U316" s="28"/>
      <c r="V316" s="28"/>
    </row>
    <row r="317" spans="2:22" s="18" customFormat="1" ht="12.75" hidden="1" customHeight="1" outlineLevel="3" thickBot="1" x14ac:dyDescent="0.25">
      <c r="B317" s="51"/>
      <c r="C317" s="52" t="s">
        <v>5</v>
      </c>
      <c r="D317" s="187" t="s">
        <v>197</v>
      </c>
      <c r="E317" s="256" t="s">
        <v>354</v>
      </c>
      <c r="F317" s="247"/>
      <c r="G317" s="196" t="s">
        <v>25</v>
      </c>
      <c r="H317" s="196" t="s">
        <v>16</v>
      </c>
      <c r="I317" s="5" t="s">
        <v>6</v>
      </c>
      <c r="J317" s="196"/>
      <c r="K317" s="128"/>
      <c r="L317" s="187">
        <f t="shared" si="9"/>
        <v>2151</v>
      </c>
      <c r="M317" s="187">
        <v>1</v>
      </c>
      <c r="N317" s="196" t="s">
        <v>13</v>
      </c>
      <c r="O317" s="196"/>
      <c r="P317" s="196" t="s">
        <v>26</v>
      </c>
      <c r="Q317" s="28"/>
      <c r="R317" s="28"/>
      <c r="S317" s="28"/>
      <c r="T317" s="28"/>
      <c r="U317" s="28"/>
      <c r="V317" s="28"/>
    </row>
    <row r="318" spans="2:22" s="18" customFormat="1" ht="12.75" hidden="1" customHeight="1" outlineLevel="3" thickBot="1" x14ac:dyDescent="0.25">
      <c r="B318" s="51"/>
      <c r="C318" s="52" t="s">
        <v>5</v>
      </c>
      <c r="D318" s="187" t="s">
        <v>199</v>
      </c>
      <c r="E318" s="256"/>
      <c r="F318" s="247"/>
      <c r="G318" s="196" t="s">
        <v>25</v>
      </c>
      <c r="H318" s="196" t="s">
        <v>16</v>
      </c>
      <c r="I318" s="5" t="s">
        <v>6</v>
      </c>
      <c r="J318" s="196"/>
      <c r="K318" s="128"/>
      <c r="L318" s="187">
        <f t="shared" si="9"/>
        <v>2152</v>
      </c>
      <c r="M318" s="187">
        <v>1</v>
      </c>
      <c r="N318" s="196" t="s">
        <v>13</v>
      </c>
      <c r="O318" s="196"/>
      <c r="P318" s="196" t="s">
        <v>26</v>
      </c>
      <c r="Q318" s="28"/>
      <c r="R318" s="28"/>
      <c r="S318" s="28"/>
      <c r="T318" s="28"/>
      <c r="U318" s="28"/>
      <c r="V318" s="28"/>
    </row>
    <row r="319" spans="2:22" s="18" customFormat="1" ht="12.75" hidden="1" customHeight="1" outlineLevel="3" thickBot="1" x14ac:dyDescent="0.25">
      <c r="B319" s="51"/>
      <c r="C319" s="52" t="s">
        <v>5</v>
      </c>
      <c r="D319" s="187" t="s">
        <v>200</v>
      </c>
      <c r="E319" s="256"/>
      <c r="F319" s="247"/>
      <c r="G319" s="196" t="s">
        <v>25</v>
      </c>
      <c r="H319" s="196" t="s">
        <v>16</v>
      </c>
      <c r="I319" s="5" t="s">
        <v>6</v>
      </c>
      <c r="J319" s="196"/>
      <c r="K319" s="128"/>
      <c r="L319" s="187">
        <f t="shared" si="9"/>
        <v>2153</v>
      </c>
      <c r="M319" s="187">
        <v>1</v>
      </c>
      <c r="N319" s="196" t="s">
        <v>13</v>
      </c>
      <c r="O319" s="196"/>
      <c r="P319" s="196" t="s">
        <v>26</v>
      </c>
      <c r="Q319" s="28"/>
      <c r="R319" s="28"/>
      <c r="S319" s="28"/>
      <c r="T319" s="28"/>
      <c r="U319" s="28"/>
      <c r="V319" s="28"/>
    </row>
    <row r="320" spans="2:22" s="18" customFormat="1" ht="12.75" hidden="1" customHeight="1" outlineLevel="3" thickBot="1" x14ac:dyDescent="0.25">
      <c r="B320" s="51"/>
      <c r="C320" s="52" t="s">
        <v>5</v>
      </c>
      <c r="D320" s="187" t="s">
        <v>201</v>
      </c>
      <c r="E320" s="256" t="s">
        <v>355</v>
      </c>
      <c r="F320" s="247"/>
      <c r="G320" s="196" t="s">
        <v>25</v>
      </c>
      <c r="H320" s="196" t="s">
        <v>16</v>
      </c>
      <c r="I320" s="5" t="s">
        <v>6</v>
      </c>
      <c r="J320" s="196"/>
      <c r="K320" s="128"/>
      <c r="L320" s="187">
        <f t="shared" si="9"/>
        <v>2154</v>
      </c>
      <c r="M320" s="187">
        <v>1</v>
      </c>
      <c r="N320" s="196" t="s">
        <v>13</v>
      </c>
      <c r="O320" s="196"/>
      <c r="P320" s="196" t="s">
        <v>26</v>
      </c>
      <c r="Q320" s="28"/>
      <c r="R320" s="28"/>
      <c r="S320" s="28"/>
      <c r="T320" s="28"/>
      <c r="U320" s="28"/>
      <c r="V320" s="28"/>
    </row>
    <row r="321" spans="1:22" s="18" customFormat="1" ht="12.75" hidden="1" customHeight="1" outlineLevel="3" thickBot="1" x14ac:dyDescent="0.25">
      <c r="B321" s="51"/>
      <c r="C321" s="52" t="s">
        <v>5</v>
      </c>
      <c r="D321" s="187" t="s">
        <v>203</v>
      </c>
      <c r="E321" s="256"/>
      <c r="F321" s="247"/>
      <c r="G321" s="196" t="s">
        <v>25</v>
      </c>
      <c r="H321" s="196" t="s">
        <v>16</v>
      </c>
      <c r="I321" s="5" t="s">
        <v>6</v>
      </c>
      <c r="J321" s="196"/>
      <c r="K321" s="128"/>
      <c r="L321" s="187">
        <f t="shared" si="9"/>
        <v>2155</v>
      </c>
      <c r="M321" s="187">
        <v>1</v>
      </c>
      <c r="N321" s="196" t="s">
        <v>13</v>
      </c>
      <c r="O321" s="196"/>
      <c r="P321" s="196" t="s">
        <v>26</v>
      </c>
      <c r="Q321" s="28"/>
      <c r="R321" s="28"/>
      <c r="S321" s="28"/>
      <c r="T321" s="28"/>
      <c r="U321" s="28"/>
      <c r="V321" s="28"/>
    </row>
    <row r="322" spans="1:22" s="18" customFormat="1" ht="12.75" hidden="1" customHeight="1" outlineLevel="3" thickBot="1" x14ac:dyDescent="0.25">
      <c r="B322" s="51"/>
      <c r="C322" s="52" t="s">
        <v>5</v>
      </c>
      <c r="D322" s="187" t="s">
        <v>204</v>
      </c>
      <c r="E322" s="256"/>
      <c r="F322" s="247"/>
      <c r="G322" s="196" t="s">
        <v>25</v>
      </c>
      <c r="H322" s="196" t="s">
        <v>16</v>
      </c>
      <c r="I322" s="5" t="s">
        <v>6</v>
      </c>
      <c r="J322" s="196"/>
      <c r="K322" s="128"/>
      <c r="L322" s="187">
        <f t="shared" ref="L322:L327" si="10">L321+M321</f>
        <v>2156</v>
      </c>
      <c r="M322" s="187">
        <v>1</v>
      </c>
      <c r="N322" s="196" t="s">
        <v>13</v>
      </c>
      <c r="O322" s="196"/>
      <c r="P322" s="196" t="s">
        <v>26</v>
      </c>
      <c r="Q322" s="28"/>
      <c r="R322" s="28"/>
      <c r="S322" s="28"/>
      <c r="T322" s="28"/>
      <c r="U322" s="28"/>
      <c r="V322" s="28"/>
    </row>
    <row r="323" spans="1:22" s="18" customFormat="1" ht="12.75" hidden="1" customHeight="1" outlineLevel="3" thickBot="1" x14ac:dyDescent="0.25">
      <c r="B323" s="51"/>
      <c r="C323" s="52" t="s">
        <v>5</v>
      </c>
      <c r="D323" s="187" t="s">
        <v>205</v>
      </c>
      <c r="E323" s="220" t="s">
        <v>206</v>
      </c>
      <c r="F323" s="247"/>
      <c r="G323" s="196" t="s">
        <v>27</v>
      </c>
      <c r="H323" s="196" t="s">
        <v>16</v>
      </c>
      <c r="I323" s="5" t="s">
        <v>6</v>
      </c>
      <c r="J323" s="196"/>
      <c r="K323" s="128"/>
      <c r="L323" s="187">
        <f t="shared" si="10"/>
        <v>2157</v>
      </c>
      <c r="M323" s="187">
        <v>1</v>
      </c>
      <c r="N323" s="196" t="s">
        <v>13</v>
      </c>
      <c r="O323" s="196"/>
      <c r="P323" s="9" t="s">
        <v>28</v>
      </c>
      <c r="Q323" s="28"/>
      <c r="R323" s="28"/>
      <c r="S323" s="28"/>
      <c r="T323" s="28"/>
      <c r="U323" s="28"/>
      <c r="V323" s="28"/>
    </row>
    <row r="324" spans="1:22" s="18" customFormat="1" ht="12.75" hidden="1" customHeight="1" outlineLevel="3" thickBot="1" x14ac:dyDescent="0.25">
      <c r="B324" s="51"/>
      <c r="C324" s="52" t="s">
        <v>5</v>
      </c>
      <c r="D324" s="187" t="s">
        <v>207</v>
      </c>
      <c r="E324" s="247"/>
      <c r="F324" s="247"/>
      <c r="G324" s="196" t="s">
        <v>27</v>
      </c>
      <c r="H324" s="196" t="s">
        <v>16</v>
      </c>
      <c r="I324" s="5" t="s">
        <v>6</v>
      </c>
      <c r="J324" s="196"/>
      <c r="K324" s="128"/>
      <c r="L324" s="187">
        <f t="shared" si="10"/>
        <v>2158</v>
      </c>
      <c r="M324" s="187">
        <v>1</v>
      </c>
      <c r="N324" s="196" t="s">
        <v>13</v>
      </c>
      <c r="O324" s="196"/>
      <c r="P324" s="9" t="s">
        <v>28</v>
      </c>
      <c r="Q324" s="28"/>
      <c r="R324" s="28"/>
      <c r="S324" s="28"/>
      <c r="T324" s="28"/>
      <c r="U324" s="28"/>
      <c r="V324" s="28"/>
    </row>
    <row r="325" spans="1:22" s="18" customFormat="1" ht="12.75" hidden="1" customHeight="1" outlineLevel="3" thickBot="1" x14ac:dyDescent="0.25">
      <c r="B325" s="51"/>
      <c r="C325" s="52" t="s">
        <v>5</v>
      </c>
      <c r="D325" s="187" t="s">
        <v>208</v>
      </c>
      <c r="E325" s="247"/>
      <c r="F325" s="247"/>
      <c r="G325" s="196" t="s">
        <v>27</v>
      </c>
      <c r="H325" s="196" t="s">
        <v>16</v>
      </c>
      <c r="I325" s="5" t="s">
        <v>6</v>
      </c>
      <c r="J325" s="196"/>
      <c r="K325" s="128"/>
      <c r="L325" s="185">
        <f t="shared" si="10"/>
        <v>2159</v>
      </c>
      <c r="M325" s="185">
        <v>1</v>
      </c>
      <c r="N325" s="196" t="s">
        <v>13</v>
      </c>
      <c r="O325" s="196"/>
      <c r="P325" s="9" t="s">
        <v>28</v>
      </c>
      <c r="Q325" s="28"/>
      <c r="R325" s="28"/>
      <c r="S325" s="28"/>
      <c r="T325" s="28"/>
      <c r="U325" s="28"/>
      <c r="V325" s="28"/>
    </row>
    <row r="326" spans="1:22" s="18" customFormat="1" ht="12.75" hidden="1" customHeight="1" outlineLevel="3" thickBot="1" x14ac:dyDescent="0.25">
      <c r="B326" s="51"/>
      <c r="C326" s="52" t="s">
        <v>5</v>
      </c>
      <c r="D326" s="187" t="s">
        <v>388</v>
      </c>
      <c r="E326" s="264"/>
      <c r="F326" s="264"/>
      <c r="G326" s="196" t="s">
        <v>27</v>
      </c>
      <c r="H326" s="196" t="s">
        <v>16</v>
      </c>
      <c r="I326" s="5" t="s">
        <v>6</v>
      </c>
      <c r="J326" s="196"/>
      <c r="K326" s="128"/>
      <c r="L326" s="185">
        <f t="shared" si="10"/>
        <v>2160</v>
      </c>
      <c r="M326" s="185">
        <v>1</v>
      </c>
      <c r="N326" s="196" t="s">
        <v>13</v>
      </c>
      <c r="O326" s="196"/>
      <c r="P326" s="9" t="s">
        <v>28</v>
      </c>
      <c r="Q326" s="28"/>
      <c r="R326" s="28"/>
      <c r="S326" s="28"/>
      <c r="T326" s="28"/>
      <c r="U326" s="28"/>
      <c r="V326" s="28"/>
    </row>
    <row r="327" spans="1:22" s="18" customFormat="1" ht="12.75" hidden="1" customHeight="1" outlineLevel="3" thickBot="1" x14ac:dyDescent="0.25">
      <c r="B327" s="50"/>
      <c r="C327" s="59" t="s">
        <v>5</v>
      </c>
      <c r="D327" s="187" t="s">
        <v>291</v>
      </c>
      <c r="E327" s="187"/>
      <c r="F327" s="187"/>
      <c r="G327" s="191"/>
      <c r="H327" s="191" t="s">
        <v>67</v>
      </c>
      <c r="I327" s="3" t="s">
        <v>6</v>
      </c>
      <c r="J327" s="191"/>
      <c r="K327" s="128"/>
      <c r="L327" s="185">
        <f t="shared" si="10"/>
        <v>2161</v>
      </c>
      <c r="M327" s="107">
        <v>12</v>
      </c>
      <c r="N327" s="191" t="s">
        <v>13</v>
      </c>
      <c r="O327" s="191"/>
      <c r="P327" s="191"/>
    </row>
    <row r="328" spans="1:22" s="147" customFormat="1" ht="14.45" outlineLevel="1" thickBot="1" x14ac:dyDescent="0.3">
      <c r="A328" s="95" t="s">
        <v>376</v>
      </c>
      <c r="B328" s="139"/>
      <c r="C328" s="139"/>
      <c r="D328" s="140"/>
      <c r="E328" s="141"/>
      <c r="F328" s="142"/>
      <c r="G328" s="143"/>
      <c r="H328" s="143"/>
      <c r="I328" s="140"/>
      <c r="J328" s="143"/>
      <c r="K328" s="144"/>
      <c r="L328" s="145">
        <f>L212+512</f>
        <v>2561</v>
      </c>
      <c r="M328" s="140">
        <f>M329+M360</f>
        <v>152</v>
      </c>
      <c r="N328" s="143"/>
      <c r="O328" s="143"/>
      <c r="P328" s="143"/>
      <c r="Q328" s="146"/>
    </row>
    <row r="329" spans="1:22" s="43" customFormat="1" ht="12.6" outlineLevel="2" collapsed="1" thickBot="1" x14ac:dyDescent="0.3">
      <c r="A329" s="41" t="s">
        <v>377</v>
      </c>
      <c r="B329" s="78"/>
      <c r="C329" s="78"/>
      <c r="D329" s="44"/>
      <c r="E329" s="42"/>
      <c r="F329" s="46"/>
      <c r="G329" s="41"/>
      <c r="H329" s="41"/>
      <c r="I329" s="42"/>
      <c r="J329" s="41"/>
      <c r="K329" s="130"/>
      <c r="L329" s="45">
        <f>L328</f>
        <v>2561</v>
      </c>
      <c r="M329" s="42">
        <f>SUM(M330:M359)</f>
        <v>60</v>
      </c>
      <c r="N329" s="41"/>
      <c r="O329" s="41"/>
      <c r="P329" s="41"/>
      <c r="Q329" s="47"/>
      <c r="R329" s="42"/>
    </row>
    <row r="330" spans="1:22" s="18" customFormat="1" ht="23.45" hidden="1" outlineLevel="3" thickBot="1" x14ac:dyDescent="0.25">
      <c r="B330" s="184"/>
      <c r="C330" s="184" t="s">
        <v>5</v>
      </c>
      <c r="D330" s="187" t="s">
        <v>275</v>
      </c>
      <c r="E330" s="256" t="s">
        <v>152</v>
      </c>
      <c r="F330" s="256" t="s">
        <v>245</v>
      </c>
      <c r="G330" s="185" t="s">
        <v>8</v>
      </c>
      <c r="H330" s="185"/>
      <c r="I330" s="186" t="s">
        <v>6</v>
      </c>
      <c r="J330" s="185" t="s">
        <v>1</v>
      </c>
      <c r="K330" s="131"/>
      <c r="L330" s="185">
        <f>L329</f>
        <v>2561</v>
      </c>
      <c r="M330" s="185">
        <v>2</v>
      </c>
      <c r="N330" s="185" t="s">
        <v>68</v>
      </c>
      <c r="O330" s="185"/>
      <c r="P330" s="185"/>
    </row>
    <row r="331" spans="1:22" s="18" customFormat="1" ht="23.45" hidden="1" outlineLevel="3" thickBot="1" x14ac:dyDescent="0.25">
      <c r="B331" s="184"/>
      <c r="C331" s="184" t="s">
        <v>5</v>
      </c>
      <c r="D331" s="187" t="s">
        <v>263</v>
      </c>
      <c r="E331" s="256"/>
      <c r="F331" s="256"/>
      <c r="G331" s="185" t="s">
        <v>8</v>
      </c>
      <c r="H331" s="185"/>
      <c r="I331" s="186" t="s">
        <v>6</v>
      </c>
      <c r="J331" s="185" t="s">
        <v>1</v>
      </c>
      <c r="K331" s="131"/>
      <c r="L331" s="185">
        <f t="shared" ref="L331:L360" si="11">L330+M330</f>
        <v>2563</v>
      </c>
      <c r="M331" s="185">
        <v>2</v>
      </c>
      <c r="N331" s="185" t="s">
        <v>68</v>
      </c>
      <c r="O331" s="185"/>
      <c r="P331" s="185"/>
    </row>
    <row r="332" spans="1:22" s="18" customFormat="1" ht="23.45" hidden="1" outlineLevel="3" thickBot="1" x14ac:dyDescent="0.25">
      <c r="B332" s="184"/>
      <c r="C332" s="184" t="s">
        <v>5</v>
      </c>
      <c r="D332" s="185" t="s">
        <v>264</v>
      </c>
      <c r="E332" s="256"/>
      <c r="F332" s="256"/>
      <c r="G332" s="185" t="s">
        <v>8</v>
      </c>
      <c r="H332" s="185"/>
      <c r="I332" s="186" t="s">
        <v>6</v>
      </c>
      <c r="J332" s="185" t="s">
        <v>1</v>
      </c>
      <c r="K332" s="131"/>
      <c r="L332" s="185">
        <f t="shared" si="11"/>
        <v>2565</v>
      </c>
      <c r="M332" s="185">
        <v>2</v>
      </c>
      <c r="N332" s="185" t="s">
        <v>68</v>
      </c>
      <c r="O332" s="185"/>
      <c r="P332" s="185"/>
    </row>
    <row r="333" spans="1:22" s="18" customFormat="1" ht="34.9" hidden="1" outlineLevel="3" thickBot="1" x14ac:dyDescent="0.25">
      <c r="B333" s="184"/>
      <c r="C333" s="184" t="s">
        <v>5</v>
      </c>
      <c r="D333" s="187" t="s">
        <v>246</v>
      </c>
      <c r="E333" s="256" t="s">
        <v>282</v>
      </c>
      <c r="F333" s="256"/>
      <c r="G333" s="185" t="s">
        <v>76</v>
      </c>
      <c r="H333" s="185"/>
      <c r="I333" s="186" t="s">
        <v>6</v>
      </c>
      <c r="J333" s="185" t="s">
        <v>1</v>
      </c>
      <c r="K333" s="131"/>
      <c r="L333" s="185">
        <f t="shared" si="11"/>
        <v>2567</v>
      </c>
      <c r="M333" s="185">
        <v>2</v>
      </c>
      <c r="N333" s="185" t="s">
        <v>68</v>
      </c>
      <c r="O333" s="185"/>
      <c r="P333" s="185"/>
    </row>
    <row r="334" spans="1:22" s="18" customFormat="1" ht="34.9" hidden="1" outlineLevel="3" thickBot="1" x14ac:dyDescent="0.25">
      <c r="B334" s="184"/>
      <c r="C334" s="184" t="s">
        <v>5</v>
      </c>
      <c r="D334" s="187" t="s">
        <v>247</v>
      </c>
      <c r="E334" s="256"/>
      <c r="F334" s="256"/>
      <c r="G334" s="185" t="s">
        <v>76</v>
      </c>
      <c r="H334" s="185"/>
      <c r="I334" s="186" t="s">
        <v>6</v>
      </c>
      <c r="J334" s="185" t="s">
        <v>1</v>
      </c>
      <c r="K334" s="131"/>
      <c r="L334" s="185">
        <f t="shared" si="11"/>
        <v>2569</v>
      </c>
      <c r="M334" s="185">
        <v>2</v>
      </c>
      <c r="N334" s="185" t="s">
        <v>68</v>
      </c>
      <c r="O334" s="185"/>
      <c r="P334" s="185"/>
    </row>
    <row r="335" spans="1:22" s="18" customFormat="1" ht="34.9" hidden="1" outlineLevel="3" thickBot="1" x14ac:dyDescent="0.25">
      <c r="B335" s="184"/>
      <c r="C335" s="184" t="s">
        <v>5</v>
      </c>
      <c r="D335" s="187" t="s">
        <v>248</v>
      </c>
      <c r="E335" s="256"/>
      <c r="F335" s="256"/>
      <c r="G335" s="185" t="s">
        <v>76</v>
      </c>
      <c r="H335" s="185"/>
      <c r="I335" s="186" t="s">
        <v>6</v>
      </c>
      <c r="J335" s="185" t="s">
        <v>1</v>
      </c>
      <c r="K335" s="131"/>
      <c r="L335" s="185">
        <f t="shared" si="11"/>
        <v>2571</v>
      </c>
      <c r="M335" s="185">
        <v>2</v>
      </c>
      <c r="N335" s="185" t="s">
        <v>68</v>
      </c>
      <c r="O335" s="185"/>
      <c r="P335" s="185"/>
    </row>
    <row r="336" spans="1:22" s="18" customFormat="1" ht="34.9" hidden="1" outlineLevel="3" thickBot="1" x14ac:dyDescent="0.25">
      <c r="B336" s="184"/>
      <c r="C336" s="184" t="s">
        <v>5</v>
      </c>
      <c r="D336" s="187" t="s">
        <v>249</v>
      </c>
      <c r="E336" s="256"/>
      <c r="F336" s="256"/>
      <c r="G336" s="185" t="s">
        <v>76</v>
      </c>
      <c r="H336" s="185"/>
      <c r="I336" s="186" t="s">
        <v>6</v>
      </c>
      <c r="J336" s="185" t="s">
        <v>1</v>
      </c>
      <c r="K336" s="131"/>
      <c r="L336" s="185">
        <f t="shared" si="11"/>
        <v>2573</v>
      </c>
      <c r="M336" s="185">
        <v>2</v>
      </c>
      <c r="N336" s="185" t="s">
        <v>68</v>
      </c>
      <c r="O336" s="185"/>
      <c r="P336" s="185"/>
    </row>
    <row r="337" spans="2:16" s="18" customFormat="1" ht="23.45" hidden="1" outlineLevel="3" thickBot="1" x14ac:dyDescent="0.25">
      <c r="B337" s="184"/>
      <c r="C337" s="184" t="s">
        <v>5</v>
      </c>
      <c r="D337" s="187" t="s">
        <v>276</v>
      </c>
      <c r="E337" s="256" t="s">
        <v>211</v>
      </c>
      <c r="F337" s="256"/>
      <c r="G337" s="185" t="s">
        <v>75</v>
      </c>
      <c r="H337" s="185"/>
      <c r="I337" s="186" t="s">
        <v>6</v>
      </c>
      <c r="J337" s="185" t="s">
        <v>1</v>
      </c>
      <c r="K337" s="131"/>
      <c r="L337" s="185">
        <f t="shared" si="11"/>
        <v>2575</v>
      </c>
      <c r="M337" s="185">
        <v>2</v>
      </c>
      <c r="N337" s="185" t="s">
        <v>68</v>
      </c>
      <c r="O337" s="185"/>
      <c r="P337" s="185"/>
    </row>
    <row r="338" spans="2:16" s="18" customFormat="1" ht="23.45" hidden="1" outlineLevel="3" thickBot="1" x14ac:dyDescent="0.25">
      <c r="B338" s="184"/>
      <c r="C338" s="184" t="s">
        <v>5</v>
      </c>
      <c r="D338" s="187" t="s">
        <v>277</v>
      </c>
      <c r="E338" s="256"/>
      <c r="F338" s="256"/>
      <c r="G338" s="185" t="s">
        <v>75</v>
      </c>
      <c r="H338" s="185"/>
      <c r="I338" s="186" t="s">
        <v>6</v>
      </c>
      <c r="J338" s="185" t="s">
        <v>1</v>
      </c>
      <c r="K338" s="131"/>
      <c r="L338" s="185">
        <f t="shared" si="11"/>
        <v>2577</v>
      </c>
      <c r="M338" s="185">
        <v>2</v>
      </c>
      <c r="N338" s="185" t="s">
        <v>68</v>
      </c>
      <c r="O338" s="185"/>
      <c r="P338" s="185"/>
    </row>
    <row r="339" spans="2:16" s="18" customFormat="1" ht="23.45" hidden="1" outlineLevel="3" thickBot="1" x14ac:dyDescent="0.25">
      <c r="B339" s="184"/>
      <c r="C339" s="184" t="s">
        <v>5</v>
      </c>
      <c r="D339" s="187" t="s">
        <v>278</v>
      </c>
      <c r="E339" s="256"/>
      <c r="F339" s="256"/>
      <c r="G339" s="185" t="s">
        <v>75</v>
      </c>
      <c r="H339" s="185"/>
      <c r="I339" s="186" t="s">
        <v>6</v>
      </c>
      <c r="J339" s="185" t="s">
        <v>1</v>
      </c>
      <c r="K339" s="131"/>
      <c r="L339" s="185">
        <f t="shared" si="11"/>
        <v>2579</v>
      </c>
      <c r="M339" s="185">
        <v>2</v>
      </c>
      <c r="N339" s="185" t="s">
        <v>68</v>
      </c>
      <c r="O339" s="185"/>
      <c r="P339" s="185"/>
    </row>
    <row r="340" spans="2:16" s="18" customFormat="1" ht="12.6" hidden="1" outlineLevel="3" thickBot="1" x14ac:dyDescent="0.25">
      <c r="B340" s="50"/>
      <c r="C340" s="59" t="s">
        <v>5</v>
      </c>
      <c r="D340" s="187" t="s">
        <v>153</v>
      </c>
      <c r="E340" s="256" t="s">
        <v>259</v>
      </c>
      <c r="F340" s="256" t="s">
        <v>258</v>
      </c>
      <c r="G340" s="191" t="s">
        <v>14</v>
      </c>
      <c r="H340" s="191"/>
      <c r="I340" s="3" t="s">
        <v>6</v>
      </c>
      <c r="J340" s="191"/>
      <c r="K340" s="128"/>
      <c r="L340" s="185">
        <f t="shared" si="11"/>
        <v>2581</v>
      </c>
      <c r="M340" s="185">
        <v>2</v>
      </c>
      <c r="N340" s="191" t="s">
        <v>68</v>
      </c>
      <c r="O340" s="191"/>
      <c r="P340" s="191"/>
    </row>
    <row r="341" spans="2:16" s="18" customFormat="1" ht="12.6" hidden="1" outlineLevel="3" thickBot="1" x14ac:dyDescent="0.25">
      <c r="B341" s="51"/>
      <c r="C341" s="52" t="s">
        <v>5</v>
      </c>
      <c r="D341" s="187" t="s">
        <v>154</v>
      </c>
      <c r="E341" s="256"/>
      <c r="F341" s="256"/>
      <c r="G341" s="196" t="s">
        <v>18</v>
      </c>
      <c r="H341" s="196"/>
      <c r="I341" s="5" t="s">
        <v>6</v>
      </c>
      <c r="J341" s="196"/>
      <c r="K341" s="128"/>
      <c r="L341" s="185">
        <f t="shared" si="11"/>
        <v>2583</v>
      </c>
      <c r="M341" s="185">
        <v>2</v>
      </c>
      <c r="N341" s="196" t="s">
        <v>68</v>
      </c>
      <c r="O341" s="196"/>
      <c r="P341" s="196"/>
    </row>
    <row r="342" spans="2:16" s="18" customFormat="1" ht="12.75" hidden="1" customHeight="1" outlineLevel="3" thickBot="1" x14ac:dyDescent="0.25">
      <c r="B342" s="51"/>
      <c r="C342" s="52" t="s">
        <v>5</v>
      </c>
      <c r="D342" s="187" t="s">
        <v>155</v>
      </c>
      <c r="E342" s="256"/>
      <c r="F342" s="256"/>
      <c r="G342" s="196" t="s">
        <v>20</v>
      </c>
      <c r="H342" s="196"/>
      <c r="I342" s="5" t="s">
        <v>6</v>
      </c>
      <c r="J342" s="196"/>
      <c r="K342" s="128"/>
      <c r="L342" s="185">
        <f t="shared" si="11"/>
        <v>2585</v>
      </c>
      <c r="M342" s="185">
        <v>2</v>
      </c>
      <c r="N342" s="196" t="s">
        <v>68</v>
      </c>
      <c r="O342" s="196"/>
      <c r="P342" s="196"/>
    </row>
    <row r="343" spans="2:16" s="18" customFormat="1" ht="12.6" hidden="1" outlineLevel="3" thickBot="1" x14ac:dyDescent="0.25">
      <c r="B343" s="51"/>
      <c r="C343" s="52" t="s">
        <v>5</v>
      </c>
      <c r="D343" s="187" t="s">
        <v>24</v>
      </c>
      <c r="E343" s="187" t="s">
        <v>272</v>
      </c>
      <c r="F343" s="256"/>
      <c r="G343" s="196" t="s">
        <v>22</v>
      </c>
      <c r="H343" s="196" t="s">
        <v>72</v>
      </c>
      <c r="I343" s="5" t="s">
        <v>6</v>
      </c>
      <c r="J343" s="196"/>
      <c r="K343" s="128"/>
      <c r="L343" s="185">
        <f t="shared" si="11"/>
        <v>2587</v>
      </c>
      <c r="M343" s="185">
        <v>2</v>
      </c>
      <c r="N343" s="196" t="s">
        <v>68</v>
      </c>
      <c r="O343" s="196"/>
      <c r="P343" s="196"/>
    </row>
    <row r="344" spans="2:16" s="18" customFormat="1" ht="12.6" hidden="1" outlineLevel="3" thickBot="1" x14ac:dyDescent="0.25">
      <c r="B344" s="51"/>
      <c r="C344" s="52" t="s">
        <v>5</v>
      </c>
      <c r="D344" s="187" t="s">
        <v>156</v>
      </c>
      <c r="E344" s="256" t="s">
        <v>216</v>
      </c>
      <c r="F344" s="256"/>
      <c r="G344" s="196" t="s">
        <v>25</v>
      </c>
      <c r="H344" s="196"/>
      <c r="I344" s="5" t="s">
        <v>6</v>
      </c>
      <c r="J344" s="196"/>
      <c r="K344" s="128"/>
      <c r="L344" s="185">
        <f t="shared" si="11"/>
        <v>2589</v>
      </c>
      <c r="M344" s="185">
        <v>2</v>
      </c>
      <c r="N344" s="196" t="s">
        <v>68</v>
      </c>
      <c r="O344" s="196"/>
      <c r="P344" s="196"/>
    </row>
    <row r="345" spans="2:16" s="18" customFormat="1" ht="12.6" hidden="1" outlineLevel="3" thickBot="1" x14ac:dyDescent="0.25">
      <c r="B345" s="51"/>
      <c r="C345" s="52" t="s">
        <v>5</v>
      </c>
      <c r="D345" s="187" t="s">
        <v>157</v>
      </c>
      <c r="E345" s="256"/>
      <c r="F345" s="256"/>
      <c r="G345" s="196" t="s">
        <v>25</v>
      </c>
      <c r="H345" s="196"/>
      <c r="I345" s="5" t="s">
        <v>6</v>
      </c>
      <c r="J345" s="196"/>
      <c r="K345" s="128"/>
      <c r="L345" s="185">
        <f t="shared" si="11"/>
        <v>2591</v>
      </c>
      <c r="M345" s="185">
        <v>2</v>
      </c>
      <c r="N345" s="196" t="s">
        <v>68</v>
      </c>
      <c r="O345" s="196"/>
      <c r="P345" s="196"/>
    </row>
    <row r="346" spans="2:16" s="18" customFormat="1" ht="12.6" hidden="1" outlineLevel="3" thickBot="1" x14ac:dyDescent="0.25">
      <c r="B346" s="51"/>
      <c r="C346" s="52" t="s">
        <v>5</v>
      </c>
      <c r="D346" s="187" t="s">
        <v>158</v>
      </c>
      <c r="E346" s="187" t="s">
        <v>206</v>
      </c>
      <c r="F346" s="256"/>
      <c r="G346" s="196" t="s">
        <v>27</v>
      </c>
      <c r="H346" s="196"/>
      <c r="I346" s="5" t="s">
        <v>6</v>
      </c>
      <c r="J346" s="196"/>
      <c r="K346" s="128"/>
      <c r="L346" s="185">
        <f t="shared" si="11"/>
        <v>2593</v>
      </c>
      <c r="M346" s="185">
        <v>2</v>
      </c>
      <c r="N346" s="196" t="s">
        <v>68</v>
      </c>
      <c r="O346" s="196"/>
      <c r="P346" s="196"/>
    </row>
    <row r="347" spans="2:16" s="18" customFormat="1" ht="12.6" hidden="1" outlineLevel="3" thickBot="1" x14ac:dyDescent="0.25">
      <c r="B347" s="51"/>
      <c r="C347" s="52" t="s">
        <v>5</v>
      </c>
      <c r="D347" s="187" t="s">
        <v>219</v>
      </c>
      <c r="E347" s="187" t="s">
        <v>273</v>
      </c>
      <c r="F347" s="256"/>
      <c r="G347" s="196" t="s">
        <v>46</v>
      </c>
      <c r="H347" s="196" t="s">
        <v>74</v>
      </c>
      <c r="I347" s="5" t="s">
        <v>6</v>
      </c>
      <c r="J347" s="196"/>
      <c r="K347" s="128"/>
      <c r="L347" s="185">
        <f t="shared" si="11"/>
        <v>2595</v>
      </c>
      <c r="M347" s="185">
        <v>2</v>
      </c>
      <c r="N347" s="196" t="s">
        <v>68</v>
      </c>
      <c r="O347" s="196"/>
      <c r="P347" s="196"/>
    </row>
    <row r="348" spans="2:16" s="18" customFormat="1" ht="12.6" hidden="1" outlineLevel="3" thickBot="1" x14ac:dyDescent="0.25">
      <c r="B348" s="51"/>
      <c r="C348" s="52" t="s">
        <v>5</v>
      </c>
      <c r="D348" s="187" t="s">
        <v>77</v>
      </c>
      <c r="E348" s="256" t="s">
        <v>274</v>
      </c>
      <c r="F348" s="256" t="s">
        <v>251</v>
      </c>
      <c r="G348" s="196" t="s">
        <v>14</v>
      </c>
      <c r="H348" s="196"/>
      <c r="I348" s="5" t="s">
        <v>6</v>
      </c>
      <c r="J348" s="196"/>
      <c r="K348" s="128"/>
      <c r="L348" s="185">
        <f t="shared" si="11"/>
        <v>2597</v>
      </c>
      <c r="M348" s="185">
        <v>2</v>
      </c>
      <c r="N348" s="196" t="s">
        <v>68</v>
      </c>
      <c r="O348" s="196"/>
      <c r="P348" s="196"/>
    </row>
    <row r="349" spans="2:16" s="18" customFormat="1" ht="12.6" hidden="1" outlineLevel="3" thickBot="1" x14ac:dyDescent="0.25">
      <c r="B349" s="51"/>
      <c r="C349" s="52" t="s">
        <v>5</v>
      </c>
      <c r="D349" s="187" t="s">
        <v>78</v>
      </c>
      <c r="E349" s="256"/>
      <c r="F349" s="256"/>
      <c r="G349" s="196" t="s">
        <v>18</v>
      </c>
      <c r="H349" s="196"/>
      <c r="I349" s="5" t="s">
        <v>6</v>
      </c>
      <c r="J349" s="196"/>
      <c r="K349" s="128"/>
      <c r="L349" s="185">
        <f t="shared" si="11"/>
        <v>2599</v>
      </c>
      <c r="M349" s="185">
        <v>2</v>
      </c>
      <c r="N349" s="196" t="s">
        <v>68</v>
      </c>
      <c r="O349" s="196"/>
      <c r="P349" s="196"/>
    </row>
    <row r="350" spans="2:16" s="18" customFormat="1" ht="12.6" hidden="1" outlineLevel="3" thickBot="1" x14ac:dyDescent="0.25">
      <c r="B350" s="51"/>
      <c r="C350" s="52" t="s">
        <v>5</v>
      </c>
      <c r="D350" s="187" t="s">
        <v>58</v>
      </c>
      <c r="E350" s="256"/>
      <c r="F350" s="256"/>
      <c r="G350" s="196" t="s">
        <v>20</v>
      </c>
      <c r="H350" s="196"/>
      <c r="I350" s="5" t="s">
        <v>6</v>
      </c>
      <c r="J350" s="196"/>
      <c r="K350" s="128"/>
      <c r="L350" s="185">
        <f t="shared" si="11"/>
        <v>2601</v>
      </c>
      <c r="M350" s="185">
        <v>2</v>
      </c>
      <c r="N350" s="196" t="s">
        <v>68</v>
      </c>
      <c r="O350" s="196"/>
      <c r="P350" s="196"/>
    </row>
    <row r="351" spans="2:16" s="18" customFormat="1" ht="17.100000000000001" hidden="1" customHeight="1" outlineLevel="3" thickBot="1" x14ac:dyDescent="0.25">
      <c r="B351" s="51"/>
      <c r="C351" s="52" t="s">
        <v>5</v>
      </c>
      <c r="D351" s="187" t="s">
        <v>79</v>
      </c>
      <c r="E351" s="256" t="s">
        <v>260</v>
      </c>
      <c r="F351" s="256"/>
      <c r="G351" s="196" t="s">
        <v>14</v>
      </c>
      <c r="H351" s="196"/>
      <c r="I351" s="5" t="s">
        <v>6</v>
      </c>
      <c r="J351" s="196" t="s">
        <v>1</v>
      </c>
      <c r="K351" s="128"/>
      <c r="L351" s="185">
        <f t="shared" si="11"/>
        <v>2603</v>
      </c>
      <c r="M351" s="185">
        <v>2</v>
      </c>
      <c r="N351" s="196" t="s">
        <v>68</v>
      </c>
      <c r="O351" s="196"/>
      <c r="P351" s="196"/>
    </row>
    <row r="352" spans="2:16" s="18" customFormat="1" ht="17.100000000000001" hidden="1" customHeight="1" outlineLevel="3" thickBot="1" x14ac:dyDescent="0.25">
      <c r="B352" s="51"/>
      <c r="C352" s="52" t="s">
        <v>5</v>
      </c>
      <c r="D352" s="187" t="s">
        <v>80</v>
      </c>
      <c r="E352" s="256"/>
      <c r="F352" s="256"/>
      <c r="G352" s="196" t="s">
        <v>18</v>
      </c>
      <c r="H352" s="196"/>
      <c r="I352" s="5" t="s">
        <v>6</v>
      </c>
      <c r="J352" s="196" t="s">
        <v>1</v>
      </c>
      <c r="K352" s="128"/>
      <c r="L352" s="185">
        <f t="shared" si="11"/>
        <v>2605</v>
      </c>
      <c r="M352" s="185">
        <v>2</v>
      </c>
      <c r="N352" s="196" t="s">
        <v>68</v>
      </c>
      <c r="O352" s="196"/>
      <c r="P352" s="196"/>
    </row>
    <row r="353" spans="1:17" s="18" customFormat="1" ht="17.100000000000001" hidden="1" customHeight="1" outlineLevel="3" thickBot="1" x14ac:dyDescent="0.25">
      <c r="B353" s="51"/>
      <c r="C353" s="52" t="s">
        <v>5</v>
      </c>
      <c r="D353" s="187" t="s">
        <v>220</v>
      </c>
      <c r="E353" s="256"/>
      <c r="F353" s="256"/>
      <c r="G353" s="196" t="s">
        <v>20</v>
      </c>
      <c r="H353" s="196"/>
      <c r="I353" s="5" t="s">
        <v>6</v>
      </c>
      <c r="J353" s="196" t="s">
        <v>1</v>
      </c>
      <c r="K353" s="128"/>
      <c r="L353" s="185">
        <f t="shared" si="11"/>
        <v>2607</v>
      </c>
      <c r="M353" s="185">
        <v>2</v>
      </c>
      <c r="N353" s="196" t="s">
        <v>68</v>
      </c>
      <c r="O353" s="196"/>
      <c r="P353" s="196"/>
    </row>
    <row r="354" spans="1:17" s="18" customFormat="1" ht="17.100000000000001" hidden="1" customHeight="1" outlineLevel="3" thickBot="1" x14ac:dyDescent="0.25">
      <c r="B354" s="51"/>
      <c r="C354" s="52" t="s">
        <v>5</v>
      </c>
      <c r="D354" s="187" t="s">
        <v>79</v>
      </c>
      <c r="E354" s="256" t="s">
        <v>261</v>
      </c>
      <c r="F354" s="256"/>
      <c r="G354" s="196" t="s">
        <v>14</v>
      </c>
      <c r="H354" s="196"/>
      <c r="I354" s="5" t="s">
        <v>6</v>
      </c>
      <c r="J354" s="196" t="s">
        <v>1</v>
      </c>
      <c r="K354" s="128"/>
      <c r="L354" s="185">
        <f t="shared" si="11"/>
        <v>2609</v>
      </c>
      <c r="M354" s="185">
        <v>2</v>
      </c>
      <c r="N354" s="196" t="s">
        <v>68</v>
      </c>
      <c r="O354" s="196"/>
      <c r="P354" s="196"/>
    </row>
    <row r="355" spans="1:17" s="18" customFormat="1" ht="17.100000000000001" hidden="1" customHeight="1" outlineLevel="3" thickBot="1" x14ac:dyDescent="0.25">
      <c r="B355" s="51"/>
      <c r="C355" s="52" t="s">
        <v>5</v>
      </c>
      <c r="D355" s="187" t="s">
        <v>80</v>
      </c>
      <c r="E355" s="256"/>
      <c r="F355" s="256"/>
      <c r="G355" s="196" t="s">
        <v>18</v>
      </c>
      <c r="H355" s="196"/>
      <c r="I355" s="5" t="s">
        <v>6</v>
      </c>
      <c r="J355" s="196" t="s">
        <v>1</v>
      </c>
      <c r="K355" s="128"/>
      <c r="L355" s="185">
        <f t="shared" si="11"/>
        <v>2611</v>
      </c>
      <c r="M355" s="185">
        <v>2</v>
      </c>
      <c r="N355" s="196" t="s">
        <v>68</v>
      </c>
      <c r="O355" s="196"/>
      <c r="P355" s="196"/>
    </row>
    <row r="356" spans="1:17" s="18" customFormat="1" ht="17.100000000000001" hidden="1" customHeight="1" outlineLevel="3" thickBot="1" x14ac:dyDescent="0.25">
      <c r="B356" s="51"/>
      <c r="C356" s="52" t="s">
        <v>5</v>
      </c>
      <c r="D356" s="187" t="s">
        <v>61</v>
      </c>
      <c r="E356" s="256"/>
      <c r="F356" s="256"/>
      <c r="G356" s="196" t="s">
        <v>20</v>
      </c>
      <c r="H356" s="196"/>
      <c r="I356" s="5" t="s">
        <v>6</v>
      </c>
      <c r="J356" s="196" t="s">
        <v>1</v>
      </c>
      <c r="K356" s="128"/>
      <c r="L356" s="185">
        <f t="shared" si="11"/>
        <v>2613</v>
      </c>
      <c r="M356" s="185">
        <v>2</v>
      </c>
      <c r="N356" s="196" t="s">
        <v>68</v>
      </c>
      <c r="O356" s="196"/>
      <c r="P356" s="196"/>
    </row>
    <row r="357" spans="1:17" s="18" customFormat="1" ht="12.6" hidden="1" outlineLevel="3" thickBot="1" x14ac:dyDescent="0.25">
      <c r="B357" s="51"/>
      <c r="C357" s="52" t="s">
        <v>5</v>
      </c>
      <c r="D357" s="256" t="s">
        <v>73</v>
      </c>
      <c r="E357" s="256"/>
      <c r="F357" s="256"/>
      <c r="G357" s="196"/>
      <c r="H357" s="196"/>
      <c r="I357" s="5" t="s">
        <v>6</v>
      </c>
      <c r="J357" s="196"/>
      <c r="K357" s="128"/>
      <c r="L357" s="185">
        <f t="shared" si="11"/>
        <v>2615</v>
      </c>
      <c r="M357" s="185">
        <v>2</v>
      </c>
      <c r="N357" s="196" t="s">
        <v>68</v>
      </c>
      <c r="O357" s="196"/>
      <c r="P357" s="196"/>
    </row>
    <row r="358" spans="1:17" s="18" customFormat="1" ht="36" hidden="1" customHeight="1" outlineLevel="3" thickBot="1" x14ac:dyDescent="0.25">
      <c r="B358" s="51"/>
      <c r="C358" s="52" t="s">
        <v>5</v>
      </c>
      <c r="D358" s="187" t="s">
        <v>221</v>
      </c>
      <c r="E358" s="256" t="s">
        <v>252</v>
      </c>
      <c r="F358" s="256"/>
      <c r="G358" s="196"/>
      <c r="H358" s="196" t="s">
        <v>283</v>
      </c>
      <c r="I358" s="5" t="s">
        <v>6</v>
      </c>
      <c r="J358" s="196"/>
      <c r="K358" s="128"/>
      <c r="L358" s="185">
        <f>L357+M357</f>
        <v>2617</v>
      </c>
      <c r="M358" s="185">
        <v>2</v>
      </c>
      <c r="N358" s="196" t="s">
        <v>68</v>
      </c>
      <c r="O358" s="196"/>
      <c r="P358" s="196">
        <v>1</v>
      </c>
    </row>
    <row r="359" spans="1:17" s="18" customFormat="1" ht="36" hidden="1" customHeight="1" outlineLevel="3" thickBot="1" x14ac:dyDescent="0.25">
      <c r="B359" s="51"/>
      <c r="C359" s="52" t="s">
        <v>5</v>
      </c>
      <c r="D359" s="187" t="s">
        <v>222</v>
      </c>
      <c r="E359" s="256"/>
      <c r="F359" s="256"/>
      <c r="G359" s="196"/>
      <c r="H359" s="196" t="s">
        <v>283</v>
      </c>
      <c r="I359" s="5" t="s">
        <v>6</v>
      </c>
      <c r="J359" s="196"/>
      <c r="K359" s="128"/>
      <c r="L359" s="185">
        <f t="shared" si="11"/>
        <v>2619</v>
      </c>
      <c r="M359" s="185">
        <v>2</v>
      </c>
      <c r="N359" s="196" t="s">
        <v>68</v>
      </c>
      <c r="O359" s="196"/>
      <c r="P359" s="196">
        <v>1</v>
      </c>
    </row>
    <row r="360" spans="1:17" s="53" customFormat="1" ht="12.75" outlineLevel="2" collapsed="1" thickBot="1" x14ac:dyDescent="0.25">
      <c r="A360" s="53" t="s">
        <v>378</v>
      </c>
      <c r="B360" s="81"/>
      <c r="C360" s="82"/>
      <c r="D360" s="39"/>
      <c r="E360" s="39"/>
      <c r="F360" s="39"/>
      <c r="G360" s="39"/>
      <c r="H360" s="39"/>
      <c r="I360" s="39"/>
      <c r="J360" s="39"/>
      <c r="K360" s="127"/>
      <c r="L360" s="19">
        <f t="shared" si="11"/>
        <v>2621</v>
      </c>
      <c r="M360" s="73">
        <f>SUM(M361:M406)</f>
        <v>92</v>
      </c>
      <c r="N360" s="39"/>
      <c r="O360" s="39"/>
      <c r="P360" s="39"/>
    </row>
    <row r="361" spans="1:17" s="18" customFormat="1" ht="12.6" hidden="1" outlineLevel="3" thickBot="1" x14ac:dyDescent="0.25">
      <c r="B361" s="51"/>
      <c r="C361" s="52" t="s">
        <v>5</v>
      </c>
      <c r="D361" s="187" t="s">
        <v>223</v>
      </c>
      <c r="E361" s="256" t="s">
        <v>250</v>
      </c>
      <c r="F361" s="256" t="s">
        <v>224</v>
      </c>
      <c r="G361" s="196" t="s">
        <v>8</v>
      </c>
      <c r="H361" s="196"/>
      <c r="I361" s="5" t="s">
        <v>6</v>
      </c>
      <c r="J361" s="196"/>
      <c r="K361" s="128"/>
      <c r="L361" s="185">
        <f>L360</f>
        <v>2621</v>
      </c>
      <c r="M361" s="185">
        <v>2</v>
      </c>
      <c r="N361" s="196" t="s">
        <v>68</v>
      </c>
      <c r="O361" s="196"/>
      <c r="P361" s="196"/>
    </row>
    <row r="362" spans="1:17" s="18" customFormat="1" ht="12.6" hidden="1" outlineLevel="3" thickBot="1" x14ac:dyDescent="0.25">
      <c r="B362" s="51"/>
      <c r="C362" s="52" t="s">
        <v>5</v>
      </c>
      <c r="D362" s="187" t="s">
        <v>225</v>
      </c>
      <c r="E362" s="256"/>
      <c r="F362" s="256"/>
      <c r="G362" s="196" t="s">
        <v>8</v>
      </c>
      <c r="H362" s="196"/>
      <c r="I362" s="5" t="s">
        <v>6</v>
      </c>
      <c r="J362" s="196"/>
      <c r="K362" s="128"/>
      <c r="L362" s="185">
        <f t="shared" ref="L362:L407" si="12">L361+M361</f>
        <v>2623</v>
      </c>
      <c r="M362" s="185">
        <v>2</v>
      </c>
      <c r="N362" s="196" t="s">
        <v>68</v>
      </c>
      <c r="O362" s="196"/>
      <c r="P362" s="196"/>
    </row>
    <row r="363" spans="1:17" s="18" customFormat="1" ht="12.6" hidden="1" outlineLevel="3" thickBot="1" x14ac:dyDescent="0.25">
      <c r="B363" s="51"/>
      <c r="C363" s="52" t="s">
        <v>5</v>
      </c>
      <c r="D363" s="187" t="s">
        <v>226</v>
      </c>
      <c r="E363" s="256"/>
      <c r="F363" s="256"/>
      <c r="G363" s="196" t="s">
        <v>8</v>
      </c>
      <c r="H363" s="196"/>
      <c r="I363" s="5" t="s">
        <v>6</v>
      </c>
      <c r="J363" s="196"/>
      <c r="K363" s="128"/>
      <c r="L363" s="185">
        <f t="shared" si="12"/>
        <v>2625</v>
      </c>
      <c r="M363" s="185">
        <v>2</v>
      </c>
      <c r="N363" s="196" t="s">
        <v>68</v>
      </c>
      <c r="O363" s="196"/>
      <c r="P363" s="196"/>
    </row>
    <row r="364" spans="1:17" s="18" customFormat="1" ht="12.6" hidden="1" outlineLevel="3" thickBot="1" x14ac:dyDescent="0.25">
      <c r="B364" s="51"/>
      <c r="C364" s="52" t="s">
        <v>5</v>
      </c>
      <c r="D364" s="187" t="s">
        <v>223</v>
      </c>
      <c r="E364" s="256" t="s">
        <v>215</v>
      </c>
      <c r="F364" s="256"/>
      <c r="G364" s="196" t="s">
        <v>8</v>
      </c>
      <c r="H364" s="196"/>
      <c r="I364" s="5" t="s">
        <v>6</v>
      </c>
      <c r="J364" s="196"/>
      <c r="K364" s="128"/>
      <c r="L364" s="185">
        <f t="shared" si="12"/>
        <v>2627</v>
      </c>
      <c r="M364" s="185">
        <v>2</v>
      </c>
      <c r="N364" s="196" t="s">
        <v>68</v>
      </c>
      <c r="O364" s="196"/>
      <c r="P364" s="196"/>
    </row>
    <row r="365" spans="1:17" s="18" customFormat="1" ht="12.6" hidden="1" outlineLevel="3" thickBot="1" x14ac:dyDescent="0.25">
      <c r="B365" s="51"/>
      <c r="C365" s="52" t="s">
        <v>5</v>
      </c>
      <c r="D365" s="187" t="s">
        <v>225</v>
      </c>
      <c r="E365" s="256"/>
      <c r="F365" s="256"/>
      <c r="G365" s="196" t="s">
        <v>8</v>
      </c>
      <c r="H365" s="196"/>
      <c r="I365" s="5" t="s">
        <v>6</v>
      </c>
      <c r="J365" s="196"/>
      <c r="K365" s="128"/>
      <c r="L365" s="185">
        <f t="shared" si="12"/>
        <v>2629</v>
      </c>
      <c r="M365" s="185">
        <v>2</v>
      </c>
      <c r="N365" s="196" t="s">
        <v>68</v>
      </c>
      <c r="O365" s="196"/>
      <c r="P365" s="196"/>
    </row>
    <row r="366" spans="1:17" s="18" customFormat="1" ht="12.6" hidden="1" outlineLevel="3" thickBot="1" x14ac:dyDescent="0.25">
      <c r="B366" s="51"/>
      <c r="C366" s="52" t="s">
        <v>5</v>
      </c>
      <c r="D366" s="187" t="s">
        <v>226</v>
      </c>
      <c r="E366" s="256"/>
      <c r="F366" s="256"/>
      <c r="G366" s="196" t="s">
        <v>8</v>
      </c>
      <c r="H366" s="196"/>
      <c r="I366" s="5" t="s">
        <v>6</v>
      </c>
      <c r="J366" s="196"/>
      <c r="K366" s="128"/>
      <c r="L366" s="185">
        <f t="shared" si="12"/>
        <v>2631</v>
      </c>
      <c r="M366" s="185">
        <v>2</v>
      </c>
      <c r="N366" s="196" t="s">
        <v>68</v>
      </c>
      <c r="O366" s="196"/>
      <c r="P366" s="196"/>
    </row>
    <row r="367" spans="1:17" s="18" customFormat="1" ht="17.100000000000001" hidden="1" customHeight="1" outlineLevel="3" thickBot="1" x14ac:dyDescent="0.25">
      <c r="B367" s="51"/>
      <c r="C367" s="52" t="s">
        <v>5</v>
      </c>
      <c r="D367" s="187" t="s">
        <v>227</v>
      </c>
      <c r="E367" s="256" t="s">
        <v>253</v>
      </c>
      <c r="F367" s="256" t="s">
        <v>228</v>
      </c>
      <c r="G367" s="196" t="s">
        <v>76</v>
      </c>
      <c r="H367" s="196"/>
      <c r="I367" s="5" t="s">
        <v>6</v>
      </c>
      <c r="J367" s="196"/>
      <c r="K367" s="128"/>
      <c r="L367" s="185">
        <f t="shared" si="12"/>
        <v>2633</v>
      </c>
      <c r="M367" s="185">
        <v>2</v>
      </c>
      <c r="N367" s="196" t="s">
        <v>68</v>
      </c>
      <c r="O367" s="196"/>
      <c r="P367" s="196"/>
    </row>
    <row r="368" spans="1:17" s="18" customFormat="1" ht="17.100000000000001" hidden="1" customHeight="1" outlineLevel="3" thickBot="1" x14ac:dyDescent="0.25">
      <c r="B368" s="51"/>
      <c r="C368" s="52" t="s">
        <v>5</v>
      </c>
      <c r="D368" s="187" t="s">
        <v>229</v>
      </c>
      <c r="E368" s="256"/>
      <c r="F368" s="256"/>
      <c r="G368" s="196" t="s">
        <v>76</v>
      </c>
      <c r="H368" s="196"/>
      <c r="I368" s="5" t="s">
        <v>6</v>
      </c>
      <c r="J368" s="196"/>
      <c r="K368" s="128"/>
      <c r="L368" s="185">
        <f t="shared" si="12"/>
        <v>2635</v>
      </c>
      <c r="M368" s="185">
        <v>2</v>
      </c>
      <c r="N368" s="196" t="s">
        <v>68</v>
      </c>
      <c r="O368" s="196"/>
      <c r="P368" s="196"/>
      <c r="Q368" s="28"/>
    </row>
    <row r="369" spans="2:17" s="18" customFormat="1" ht="17.100000000000001" hidden="1" customHeight="1" outlineLevel="3" thickBot="1" x14ac:dyDescent="0.25">
      <c r="B369" s="51"/>
      <c r="C369" s="52" t="s">
        <v>5</v>
      </c>
      <c r="D369" s="187" t="s">
        <v>230</v>
      </c>
      <c r="E369" s="256"/>
      <c r="F369" s="256"/>
      <c r="G369" s="196" t="s">
        <v>76</v>
      </c>
      <c r="H369" s="196"/>
      <c r="I369" s="5" t="s">
        <v>6</v>
      </c>
      <c r="J369" s="196"/>
      <c r="K369" s="128"/>
      <c r="L369" s="185">
        <f t="shared" si="12"/>
        <v>2637</v>
      </c>
      <c r="M369" s="185">
        <v>2</v>
      </c>
      <c r="N369" s="196" t="s">
        <v>68</v>
      </c>
      <c r="O369" s="196"/>
      <c r="P369" s="196"/>
      <c r="Q369" s="28"/>
    </row>
    <row r="370" spans="2:17" s="18" customFormat="1" ht="17.100000000000001" hidden="1" customHeight="1" outlineLevel="3" thickBot="1" x14ac:dyDescent="0.25">
      <c r="B370" s="51"/>
      <c r="C370" s="52" t="s">
        <v>5</v>
      </c>
      <c r="D370" s="187" t="s">
        <v>231</v>
      </c>
      <c r="E370" s="256" t="s">
        <v>254</v>
      </c>
      <c r="F370" s="256"/>
      <c r="G370" s="196" t="s">
        <v>76</v>
      </c>
      <c r="H370" s="196"/>
      <c r="I370" s="5" t="s">
        <v>6</v>
      </c>
      <c r="J370" s="196"/>
      <c r="K370" s="128"/>
      <c r="L370" s="185">
        <f t="shared" si="12"/>
        <v>2639</v>
      </c>
      <c r="M370" s="185">
        <v>2</v>
      </c>
      <c r="N370" s="196" t="s">
        <v>68</v>
      </c>
      <c r="O370" s="196"/>
      <c r="P370" s="196"/>
      <c r="Q370" s="28"/>
    </row>
    <row r="371" spans="2:17" s="18" customFormat="1" ht="17.100000000000001" hidden="1" customHeight="1" outlineLevel="3" thickBot="1" x14ac:dyDescent="0.25">
      <c r="B371" s="51"/>
      <c r="C371" s="52" t="s">
        <v>5</v>
      </c>
      <c r="D371" s="187" t="s">
        <v>232</v>
      </c>
      <c r="E371" s="256"/>
      <c r="F371" s="256"/>
      <c r="G371" s="196" t="s">
        <v>76</v>
      </c>
      <c r="H371" s="196"/>
      <c r="I371" s="5" t="s">
        <v>6</v>
      </c>
      <c r="J371" s="196"/>
      <c r="K371" s="128"/>
      <c r="L371" s="185">
        <f t="shared" si="12"/>
        <v>2641</v>
      </c>
      <c r="M371" s="185">
        <v>2</v>
      </c>
      <c r="N371" s="196" t="s">
        <v>68</v>
      </c>
      <c r="O371" s="196"/>
      <c r="P371" s="196"/>
      <c r="Q371" s="28"/>
    </row>
    <row r="372" spans="2:17" s="18" customFormat="1" ht="17.100000000000001" hidden="1" customHeight="1" outlineLevel="3" thickBot="1" x14ac:dyDescent="0.25">
      <c r="B372" s="51"/>
      <c r="C372" s="52" t="s">
        <v>5</v>
      </c>
      <c r="D372" s="187" t="s">
        <v>233</v>
      </c>
      <c r="E372" s="256"/>
      <c r="F372" s="256"/>
      <c r="G372" s="196" t="s">
        <v>76</v>
      </c>
      <c r="H372" s="196"/>
      <c r="I372" s="5" t="s">
        <v>6</v>
      </c>
      <c r="J372" s="196"/>
      <c r="K372" s="128"/>
      <c r="L372" s="185">
        <f t="shared" si="12"/>
        <v>2643</v>
      </c>
      <c r="M372" s="185">
        <v>2</v>
      </c>
      <c r="N372" s="196" t="s">
        <v>68</v>
      </c>
      <c r="O372" s="196"/>
      <c r="P372" s="196"/>
      <c r="Q372" s="28"/>
    </row>
    <row r="373" spans="2:17" s="18" customFormat="1" ht="17.100000000000001" hidden="1" customHeight="1" outlineLevel="3" thickBot="1" x14ac:dyDescent="0.25">
      <c r="B373" s="51"/>
      <c r="C373" s="52" t="s">
        <v>5</v>
      </c>
      <c r="D373" s="187" t="s">
        <v>234</v>
      </c>
      <c r="E373" s="256" t="s">
        <v>255</v>
      </c>
      <c r="F373" s="256"/>
      <c r="G373" s="196" t="s">
        <v>76</v>
      </c>
      <c r="H373" s="196"/>
      <c r="I373" s="5" t="s">
        <v>6</v>
      </c>
      <c r="J373" s="196"/>
      <c r="K373" s="128"/>
      <c r="L373" s="185">
        <f t="shared" si="12"/>
        <v>2645</v>
      </c>
      <c r="M373" s="185">
        <v>2</v>
      </c>
      <c r="N373" s="196" t="s">
        <v>68</v>
      </c>
      <c r="O373" s="196"/>
      <c r="P373" s="196"/>
      <c r="Q373" s="28"/>
    </row>
    <row r="374" spans="2:17" s="18" customFormat="1" ht="17.100000000000001" hidden="1" customHeight="1" outlineLevel="3" thickBot="1" x14ac:dyDescent="0.25">
      <c r="B374" s="51"/>
      <c r="C374" s="52" t="s">
        <v>5</v>
      </c>
      <c r="D374" s="187" t="s">
        <v>235</v>
      </c>
      <c r="E374" s="256"/>
      <c r="F374" s="256"/>
      <c r="G374" s="196" t="s">
        <v>76</v>
      </c>
      <c r="H374" s="196"/>
      <c r="I374" s="5" t="s">
        <v>6</v>
      </c>
      <c r="J374" s="196"/>
      <c r="K374" s="128"/>
      <c r="L374" s="185">
        <f t="shared" si="12"/>
        <v>2647</v>
      </c>
      <c r="M374" s="185">
        <v>2</v>
      </c>
      <c r="N374" s="196" t="s">
        <v>68</v>
      </c>
      <c r="O374" s="196"/>
      <c r="P374" s="196"/>
      <c r="Q374" s="28"/>
    </row>
    <row r="375" spans="2:17" s="18" customFormat="1" ht="17.100000000000001" hidden="1" customHeight="1" outlineLevel="3" thickBot="1" x14ac:dyDescent="0.25">
      <c r="B375" s="51"/>
      <c r="C375" s="52" t="s">
        <v>5</v>
      </c>
      <c r="D375" s="187" t="s">
        <v>236</v>
      </c>
      <c r="E375" s="256"/>
      <c r="F375" s="256"/>
      <c r="G375" s="196" t="s">
        <v>76</v>
      </c>
      <c r="H375" s="196"/>
      <c r="I375" s="5" t="s">
        <v>6</v>
      </c>
      <c r="J375" s="196"/>
      <c r="K375" s="128"/>
      <c r="L375" s="185">
        <f t="shared" si="12"/>
        <v>2649</v>
      </c>
      <c r="M375" s="185">
        <v>2</v>
      </c>
      <c r="N375" s="196" t="s">
        <v>68</v>
      </c>
      <c r="O375" s="196"/>
      <c r="P375" s="196"/>
      <c r="Q375" s="28"/>
    </row>
    <row r="376" spans="2:17" s="18" customFormat="1" ht="17.100000000000001" hidden="1" customHeight="1" outlineLevel="3" thickBot="1" x14ac:dyDescent="0.25">
      <c r="B376" s="51"/>
      <c r="C376" s="52" t="s">
        <v>5</v>
      </c>
      <c r="D376" s="187" t="s">
        <v>237</v>
      </c>
      <c r="E376" s="256" t="s">
        <v>256</v>
      </c>
      <c r="F376" s="256"/>
      <c r="G376" s="196" t="s">
        <v>76</v>
      </c>
      <c r="H376" s="196"/>
      <c r="I376" s="5" t="s">
        <v>6</v>
      </c>
      <c r="J376" s="196"/>
      <c r="K376" s="128"/>
      <c r="L376" s="185">
        <f t="shared" si="12"/>
        <v>2651</v>
      </c>
      <c r="M376" s="185">
        <v>2</v>
      </c>
      <c r="N376" s="196" t="s">
        <v>68</v>
      </c>
      <c r="O376" s="196"/>
      <c r="P376" s="196"/>
      <c r="Q376" s="28"/>
    </row>
    <row r="377" spans="2:17" s="18" customFormat="1" ht="17.100000000000001" hidden="1" customHeight="1" outlineLevel="3" thickBot="1" x14ac:dyDescent="0.25">
      <c r="B377" s="51"/>
      <c r="C377" s="52" t="s">
        <v>5</v>
      </c>
      <c r="D377" s="187" t="s">
        <v>238</v>
      </c>
      <c r="E377" s="256"/>
      <c r="F377" s="256"/>
      <c r="G377" s="196" t="s">
        <v>76</v>
      </c>
      <c r="H377" s="196"/>
      <c r="I377" s="5" t="s">
        <v>6</v>
      </c>
      <c r="J377" s="196"/>
      <c r="K377" s="128"/>
      <c r="L377" s="185">
        <f t="shared" si="12"/>
        <v>2653</v>
      </c>
      <c r="M377" s="185">
        <v>2</v>
      </c>
      <c r="N377" s="196" t="s">
        <v>68</v>
      </c>
      <c r="O377" s="196"/>
      <c r="P377" s="196"/>
      <c r="Q377" s="28"/>
    </row>
    <row r="378" spans="2:17" s="18" customFormat="1" ht="17.100000000000001" hidden="1" customHeight="1" outlineLevel="3" thickBot="1" x14ac:dyDescent="0.25">
      <c r="B378" s="51"/>
      <c r="C378" s="52" t="s">
        <v>5</v>
      </c>
      <c r="D378" s="187" t="s">
        <v>239</v>
      </c>
      <c r="E378" s="256"/>
      <c r="F378" s="256"/>
      <c r="G378" s="196" t="s">
        <v>76</v>
      </c>
      <c r="H378" s="196"/>
      <c r="I378" s="5" t="s">
        <v>6</v>
      </c>
      <c r="J378" s="196"/>
      <c r="K378" s="128"/>
      <c r="L378" s="185">
        <f t="shared" si="12"/>
        <v>2655</v>
      </c>
      <c r="M378" s="185">
        <v>2</v>
      </c>
      <c r="N378" s="196" t="s">
        <v>68</v>
      </c>
      <c r="O378" s="196"/>
      <c r="P378" s="196"/>
      <c r="Q378" s="28"/>
    </row>
    <row r="379" spans="2:17" s="18" customFormat="1" ht="12.6" hidden="1" outlineLevel="3" thickBot="1" x14ac:dyDescent="0.25">
      <c r="B379" s="51"/>
      <c r="C379" s="52" t="s">
        <v>5</v>
      </c>
      <c r="D379" s="187" t="s">
        <v>240</v>
      </c>
      <c r="E379" s="256" t="s">
        <v>250</v>
      </c>
      <c r="F379" s="256" t="s">
        <v>241</v>
      </c>
      <c r="G379" s="196" t="s">
        <v>75</v>
      </c>
      <c r="H379" s="196"/>
      <c r="I379" s="5" t="s">
        <v>6</v>
      </c>
      <c r="J379" s="196"/>
      <c r="K379" s="128"/>
      <c r="L379" s="185">
        <f t="shared" si="12"/>
        <v>2657</v>
      </c>
      <c r="M379" s="185">
        <v>2</v>
      </c>
      <c r="N379" s="196" t="s">
        <v>68</v>
      </c>
      <c r="O379" s="196"/>
      <c r="P379" s="196"/>
      <c r="Q379" s="49"/>
    </row>
    <row r="380" spans="2:17" s="18" customFormat="1" ht="12.6" hidden="1" outlineLevel="3" thickBot="1" x14ac:dyDescent="0.25">
      <c r="B380" s="51"/>
      <c r="C380" s="52" t="s">
        <v>5</v>
      </c>
      <c r="D380" s="187" t="s">
        <v>242</v>
      </c>
      <c r="E380" s="256"/>
      <c r="F380" s="256"/>
      <c r="G380" s="196" t="s">
        <v>75</v>
      </c>
      <c r="H380" s="196"/>
      <c r="I380" s="5" t="s">
        <v>6</v>
      </c>
      <c r="J380" s="196"/>
      <c r="K380" s="128"/>
      <c r="L380" s="185">
        <f t="shared" si="12"/>
        <v>2659</v>
      </c>
      <c r="M380" s="185">
        <v>2</v>
      </c>
      <c r="N380" s="196" t="s">
        <v>68</v>
      </c>
      <c r="O380" s="196"/>
      <c r="P380" s="196"/>
    </row>
    <row r="381" spans="2:17" s="18" customFormat="1" ht="12.6" hidden="1" outlineLevel="3" thickBot="1" x14ac:dyDescent="0.25">
      <c r="B381" s="51"/>
      <c r="C381" s="52" t="s">
        <v>5</v>
      </c>
      <c r="D381" s="187" t="s">
        <v>243</v>
      </c>
      <c r="E381" s="256"/>
      <c r="F381" s="256"/>
      <c r="G381" s="196" t="s">
        <v>75</v>
      </c>
      <c r="H381" s="196"/>
      <c r="I381" s="5" t="s">
        <v>6</v>
      </c>
      <c r="J381" s="196"/>
      <c r="K381" s="128"/>
      <c r="L381" s="185">
        <f t="shared" si="12"/>
        <v>2661</v>
      </c>
      <c r="M381" s="185">
        <v>2</v>
      </c>
      <c r="N381" s="196" t="s">
        <v>68</v>
      </c>
      <c r="O381" s="196"/>
      <c r="P381" s="196"/>
    </row>
    <row r="382" spans="2:17" s="18" customFormat="1" ht="12.6" hidden="1" outlineLevel="3" thickBot="1" x14ac:dyDescent="0.25">
      <c r="B382" s="51"/>
      <c r="C382" s="52" t="s">
        <v>5</v>
      </c>
      <c r="D382" s="187" t="s">
        <v>240</v>
      </c>
      <c r="E382" s="256" t="s">
        <v>215</v>
      </c>
      <c r="F382" s="256"/>
      <c r="G382" s="196" t="s">
        <v>75</v>
      </c>
      <c r="H382" s="196"/>
      <c r="I382" s="5" t="s">
        <v>6</v>
      </c>
      <c r="J382" s="196"/>
      <c r="K382" s="128"/>
      <c r="L382" s="185">
        <f t="shared" si="12"/>
        <v>2663</v>
      </c>
      <c r="M382" s="185">
        <v>2</v>
      </c>
      <c r="N382" s="196" t="s">
        <v>68</v>
      </c>
      <c r="O382" s="196"/>
      <c r="P382" s="196"/>
    </row>
    <row r="383" spans="2:17" s="18" customFormat="1" ht="12.6" hidden="1" outlineLevel="3" thickBot="1" x14ac:dyDescent="0.25">
      <c r="B383" s="51"/>
      <c r="C383" s="52" t="s">
        <v>5</v>
      </c>
      <c r="D383" s="187" t="s">
        <v>242</v>
      </c>
      <c r="E383" s="256"/>
      <c r="F383" s="256"/>
      <c r="G383" s="196" t="s">
        <v>75</v>
      </c>
      <c r="H383" s="196"/>
      <c r="I383" s="5" t="s">
        <v>6</v>
      </c>
      <c r="J383" s="196"/>
      <c r="K383" s="128"/>
      <c r="L383" s="185">
        <f t="shared" si="12"/>
        <v>2665</v>
      </c>
      <c r="M383" s="185">
        <v>2</v>
      </c>
      <c r="N383" s="196" t="s">
        <v>68</v>
      </c>
      <c r="O383" s="196"/>
      <c r="P383" s="196"/>
    </row>
    <row r="384" spans="2:17" s="18" customFormat="1" ht="12.6" hidden="1" outlineLevel="3" thickBot="1" x14ac:dyDescent="0.25">
      <c r="B384" s="51"/>
      <c r="C384" s="52" t="s">
        <v>5</v>
      </c>
      <c r="D384" s="187" t="s">
        <v>243</v>
      </c>
      <c r="E384" s="256"/>
      <c r="F384" s="256"/>
      <c r="G384" s="196" t="s">
        <v>75</v>
      </c>
      <c r="H384" s="196"/>
      <c r="I384" s="5" t="s">
        <v>6</v>
      </c>
      <c r="J384" s="196"/>
      <c r="K384" s="128"/>
      <c r="L384" s="185">
        <f t="shared" si="12"/>
        <v>2667</v>
      </c>
      <c r="M384" s="185">
        <v>2</v>
      </c>
      <c r="N384" s="196" t="s">
        <v>68</v>
      </c>
      <c r="O384" s="196"/>
      <c r="P384" s="196"/>
    </row>
    <row r="385" spans="2:16" s="18" customFormat="1" ht="12.6" hidden="1" outlineLevel="3" thickBot="1" x14ac:dyDescent="0.25">
      <c r="B385" s="51"/>
      <c r="C385" s="52" t="s">
        <v>5</v>
      </c>
      <c r="D385" s="256" t="s">
        <v>30</v>
      </c>
      <c r="E385" s="256"/>
      <c r="F385" s="256" t="s">
        <v>182</v>
      </c>
      <c r="G385" s="196" t="s">
        <v>14</v>
      </c>
      <c r="H385" s="196"/>
      <c r="I385" s="5" t="s">
        <v>6</v>
      </c>
      <c r="J385" s="196"/>
      <c r="K385" s="128"/>
      <c r="L385" s="185">
        <f t="shared" si="12"/>
        <v>2669</v>
      </c>
      <c r="M385" s="185">
        <v>2</v>
      </c>
      <c r="N385" s="196" t="s">
        <v>68</v>
      </c>
      <c r="O385" s="196"/>
      <c r="P385" s="196"/>
    </row>
    <row r="386" spans="2:16" s="18" customFormat="1" ht="12.6" hidden="1" outlineLevel="3" thickBot="1" x14ac:dyDescent="0.25">
      <c r="B386" s="51"/>
      <c r="C386" s="52" t="s">
        <v>5</v>
      </c>
      <c r="D386" s="256" t="s">
        <v>31</v>
      </c>
      <c r="E386" s="256"/>
      <c r="F386" s="256"/>
      <c r="G386" s="196" t="s">
        <v>14</v>
      </c>
      <c r="H386" s="196"/>
      <c r="I386" s="5" t="s">
        <v>6</v>
      </c>
      <c r="J386" s="196"/>
      <c r="K386" s="128"/>
      <c r="L386" s="185">
        <f t="shared" si="12"/>
        <v>2671</v>
      </c>
      <c r="M386" s="185">
        <v>2</v>
      </c>
      <c r="N386" s="196" t="s">
        <v>68</v>
      </c>
      <c r="O386" s="196"/>
      <c r="P386" s="196"/>
    </row>
    <row r="387" spans="2:16" s="18" customFormat="1" ht="12.6" hidden="1" outlineLevel="3" thickBot="1" x14ac:dyDescent="0.25">
      <c r="B387" s="51"/>
      <c r="C387" s="52" t="s">
        <v>5</v>
      </c>
      <c r="D387" s="256" t="s">
        <v>32</v>
      </c>
      <c r="E387" s="256"/>
      <c r="F387" s="256"/>
      <c r="G387" s="196" t="s">
        <v>14</v>
      </c>
      <c r="H387" s="196"/>
      <c r="I387" s="5" t="s">
        <v>6</v>
      </c>
      <c r="J387" s="196"/>
      <c r="K387" s="128"/>
      <c r="L387" s="185">
        <f t="shared" si="12"/>
        <v>2673</v>
      </c>
      <c r="M387" s="185">
        <v>2</v>
      </c>
      <c r="N387" s="196" t="s">
        <v>68</v>
      </c>
      <c r="O387" s="196"/>
      <c r="P387" s="196"/>
    </row>
    <row r="388" spans="2:16" s="18" customFormat="1" ht="12.6" hidden="1" outlineLevel="3" thickBot="1" x14ac:dyDescent="0.25">
      <c r="B388" s="51"/>
      <c r="C388" s="52" t="s">
        <v>5</v>
      </c>
      <c r="D388" s="256" t="s">
        <v>53</v>
      </c>
      <c r="E388" s="256"/>
      <c r="F388" s="256" t="s">
        <v>186</v>
      </c>
      <c r="G388" s="196" t="s">
        <v>18</v>
      </c>
      <c r="H388" s="196"/>
      <c r="I388" s="5" t="s">
        <v>6</v>
      </c>
      <c r="J388" s="196"/>
      <c r="K388" s="128"/>
      <c r="L388" s="185">
        <f t="shared" si="12"/>
        <v>2675</v>
      </c>
      <c r="M388" s="185">
        <v>2</v>
      </c>
      <c r="N388" s="196" t="s">
        <v>68</v>
      </c>
      <c r="O388" s="196"/>
      <c r="P388" s="196"/>
    </row>
    <row r="389" spans="2:16" s="18" customFormat="1" ht="12.6" hidden="1" outlineLevel="3" thickBot="1" x14ac:dyDescent="0.25">
      <c r="B389" s="51"/>
      <c r="C389" s="52" t="s">
        <v>5</v>
      </c>
      <c r="D389" s="256" t="s">
        <v>54</v>
      </c>
      <c r="E389" s="256"/>
      <c r="F389" s="256"/>
      <c r="G389" s="196" t="s">
        <v>18</v>
      </c>
      <c r="H389" s="196"/>
      <c r="I389" s="5" t="s">
        <v>6</v>
      </c>
      <c r="J389" s="196"/>
      <c r="K389" s="128"/>
      <c r="L389" s="185">
        <f t="shared" si="12"/>
        <v>2677</v>
      </c>
      <c r="M389" s="185">
        <v>2</v>
      </c>
      <c r="N389" s="196" t="s">
        <v>68</v>
      </c>
      <c r="O389" s="196"/>
      <c r="P389" s="196"/>
    </row>
    <row r="390" spans="2:16" s="18" customFormat="1" ht="12.6" hidden="1" outlineLevel="3" thickBot="1" x14ac:dyDescent="0.25">
      <c r="B390" s="51"/>
      <c r="C390" s="52" t="s">
        <v>5</v>
      </c>
      <c r="D390" s="256" t="s">
        <v>55</v>
      </c>
      <c r="E390" s="256"/>
      <c r="F390" s="256"/>
      <c r="G390" s="196" t="s">
        <v>18</v>
      </c>
      <c r="H390" s="196"/>
      <c r="I390" s="5" t="s">
        <v>6</v>
      </c>
      <c r="J390" s="196"/>
      <c r="K390" s="128"/>
      <c r="L390" s="185">
        <f t="shared" si="12"/>
        <v>2679</v>
      </c>
      <c r="M390" s="185">
        <v>2</v>
      </c>
      <c r="N390" s="196" t="s">
        <v>68</v>
      </c>
      <c r="O390" s="196"/>
      <c r="P390" s="196"/>
    </row>
    <row r="391" spans="2:16" s="18" customFormat="1" ht="12.6" hidden="1" outlineLevel="3" thickBot="1" x14ac:dyDescent="0.25">
      <c r="B391" s="51"/>
      <c r="C391" s="52" t="s">
        <v>5</v>
      </c>
      <c r="D391" s="256" t="s">
        <v>50</v>
      </c>
      <c r="E391" s="256"/>
      <c r="F391" s="256" t="s">
        <v>190</v>
      </c>
      <c r="G391" s="196" t="s">
        <v>20</v>
      </c>
      <c r="H391" s="196"/>
      <c r="I391" s="5" t="s">
        <v>6</v>
      </c>
      <c r="J391" s="196"/>
      <c r="K391" s="128"/>
      <c r="L391" s="185">
        <f t="shared" si="12"/>
        <v>2681</v>
      </c>
      <c r="M391" s="185">
        <v>2</v>
      </c>
      <c r="N391" s="196" t="s">
        <v>68</v>
      </c>
      <c r="O391" s="196"/>
      <c r="P391" s="196"/>
    </row>
    <row r="392" spans="2:16" s="18" customFormat="1" ht="12.6" hidden="1" outlineLevel="3" thickBot="1" x14ac:dyDescent="0.25">
      <c r="B392" s="51"/>
      <c r="C392" s="52" t="s">
        <v>5</v>
      </c>
      <c r="D392" s="256" t="s">
        <v>51</v>
      </c>
      <c r="E392" s="256"/>
      <c r="F392" s="256"/>
      <c r="G392" s="196" t="s">
        <v>20</v>
      </c>
      <c r="H392" s="196"/>
      <c r="I392" s="5" t="s">
        <v>6</v>
      </c>
      <c r="J392" s="196"/>
      <c r="K392" s="128"/>
      <c r="L392" s="185">
        <f t="shared" si="12"/>
        <v>2683</v>
      </c>
      <c r="M392" s="185">
        <v>2</v>
      </c>
      <c r="N392" s="196" t="s">
        <v>68</v>
      </c>
      <c r="O392" s="196"/>
      <c r="P392" s="196"/>
    </row>
    <row r="393" spans="2:16" s="18" customFormat="1" ht="12.6" hidden="1" outlineLevel="3" thickBot="1" x14ac:dyDescent="0.25">
      <c r="B393" s="51"/>
      <c r="C393" s="52" t="s">
        <v>5</v>
      </c>
      <c r="D393" s="256" t="s">
        <v>52</v>
      </c>
      <c r="E393" s="256"/>
      <c r="F393" s="256"/>
      <c r="G393" s="196" t="s">
        <v>20</v>
      </c>
      <c r="H393" s="196"/>
      <c r="I393" s="5" t="s">
        <v>6</v>
      </c>
      <c r="J393" s="196"/>
      <c r="K393" s="128"/>
      <c r="L393" s="185">
        <f t="shared" si="12"/>
        <v>2685</v>
      </c>
      <c r="M393" s="185">
        <v>2</v>
      </c>
      <c r="N393" s="196" t="s">
        <v>68</v>
      </c>
      <c r="O393" s="196"/>
      <c r="P393" s="196"/>
    </row>
    <row r="394" spans="2:16" s="18" customFormat="1" ht="12.6" hidden="1" outlineLevel="3" thickBot="1" x14ac:dyDescent="0.25">
      <c r="B394" s="51"/>
      <c r="C394" s="52" t="s">
        <v>5</v>
      </c>
      <c r="D394" s="256" t="s">
        <v>33</v>
      </c>
      <c r="E394" s="256"/>
      <c r="F394" s="256" t="s">
        <v>194</v>
      </c>
      <c r="G394" s="196" t="s">
        <v>22</v>
      </c>
      <c r="H394" s="196" t="s">
        <v>72</v>
      </c>
      <c r="I394" s="5" t="s">
        <v>6</v>
      </c>
      <c r="J394" s="196"/>
      <c r="K394" s="128"/>
      <c r="L394" s="185">
        <f t="shared" si="12"/>
        <v>2687</v>
      </c>
      <c r="M394" s="185">
        <v>2</v>
      </c>
      <c r="N394" s="196" t="s">
        <v>68</v>
      </c>
      <c r="O394" s="196"/>
      <c r="P394" s="196"/>
    </row>
    <row r="395" spans="2:16" s="18" customFormat="1" ht="12.6" hidden="1" outlineLevel="3" thickBot="1" x14ac:dyDescent="0.25">
      <c r="B395" s="51"/>
      <c r="C395" s="52" t="s">
        <v>5</v>
      </c>
      <c r="D395" s="256" t="s">
        <v>34</v>
      </c>
      <c r="E395" s="256"/>
      <c r="F395" s="256"/>
      <c r="G395" s="196" t="s">
        <v>22</v>
      </c>
      <c r="H395" s="196" t="s">
        <v>72</v>
      </c>
      <c r="I395" s="5" t="s">
        <v>6</v>
      </c>
      <c r="J395" s="196"/>
      <c r="K395" s="128"/>
      <c r="L395" s="185">
        <f t="shared" si="12"/>
        <v>2689</v>
      </c>
      <c r="M395" s="185">
        <v>2</v>
      </c>
      <c r="N395" s="196" t="s">
        <v>68</v>
      </c>
      <c r="O395" s="196"/>
      <c r="P395" s="196"/>
    </row>
    <row r="396" spans="2:16" s="18" customFormat="1" ht="12.6" hidden="1" outlineLevel="3" thickBot="1" x14ac:dyDescent="0.25">
      <c r="B396" s="51"/>
      <c r="C396" s="52" t="s">
        <v>5</v>
      </c>
      <c r="D396" s="256" t="s">
        <v>35</v>
      </c>
      <c r="E396" s="256"/>
      <c r="F396" s="256"/>
      <c r="G396" s="196" t="s">
        <v>22</v>
      </c>
      <c r="H396" s="196" t="s">
        <v>72</v>
      </c>
      <c r="I396" s="5" t="s">
        <v>6</v>
      </c>
      <c r="J396" s="196"/>
      <c r="K396" s="128"/>
      <c r="L396" s="185">
        <f t="shared" si="12"/>
        <v>2691</v>
      </c>
      <c r="M396" s="185">
        <v>2</v>
      </c>
      <c r="N396" s="196" t="s">
        <v>68</v>
      </c>
      <c r="O396" s="196"/>
      <c r="P396" s="196"/>
    </row>
    <row r="397" spans="2:16" s="18" customFormat="1" ht="12.6" hidden="1" outlineLevel="3" thickBot="1" x14ac:dyDescent="0.25">
      <c r="B397" s="51"/>
      <c r="C397" s="52" t="s">
        <v>5</v>
      </c>
      <c r="D397" s="256" t="s">
        <v>36</v>
      </c>
      <c r="E397" s="256"/>
      <c r="F397" s="256" t="s">
        <v>198</v>
      </c>
      <c r="G397" s="196" t="s">
        <v>25</v>
      </c>
      <c r="H397" s="196"/>
      <c r="I397" s="5" t="s">
        <v>6</v>
      </c>
      <c r="J397" s="196"/>
      <c r="K397" s="128"/>
      <c r="L397" s="185">
        <f t="shared" si="12"/>
        <v>2693</v>
      </c>
      <c r="M397" s="185">
        <v>2</v>
      </c>
      <c r="N397" s="196" t="s">
        <v>68</v>
      </c>
      <c r="O397" s="196"/>
      <c r="P397" s="196"/>
    </row>
    <row r="398" spans="2:16" s="18" customFormat="1" ht="12.6" hidden="1" outlineLevel="3" thickBot="1" x14ac:dyDescent="0.25">
      <c r="B398" s="51"/>
      <c r="C398" s="52" t="s">
        <v>5</v>
      </c>
      <c r="D398" s="256" t="s">
        <v>37</v>
      </c>
      <c r="E398" s="256"/>
      <c r="F398" s="256"/>
      <c r="G398" s="196" t="s">
        <v>25</v>
      </c>
      <c r="H398" s="196"/>
      <c r="I398" s="5" t="s">
        <v>6</v>
      </c>
      <c r="J398" s="196"/>
      <c r="K398" s="128"/>
      <c r="L398" s="185">
        <f t="shared" si="12"/>
        <v>2695</v>
      </c>
      <c r="M398" s="185">
        <v>2</v>
      </c>
      <c r="N398" s="196" t="s">
        <v>68</v>
      </c>
      <c r="O398" s="196"/>
      <c r="P398" s="196"/>
    </row>
    <row r="399" spans="2:16" s="18" customFormat="1" ht="12.6" hidden="1" outlineLevel="3" thickBot="1" x14ac:dyDescent="0.25">
      <c r="B399" s="51"/>
      <c r="C399" s="52" t="s">
        <v>5</v>
      </c>
      <c r="D399" s="256" t="s">
        <v>38</v>
      </c>
      <c r="E399" s="256"/>
      <c r="F399" s="256"/>
      <c r="G399" s="196" t="s">
        <v>25</v>
      </c>
      <c r="H399" s="196"/>
      <c r="I399" s="5" t="s">
        <v>6</v>
      </c>
      <c r="J399" s="196"/>
      <c r="K399" s="128"/>
      <c r="L399" s="185">
        <f t="shared" si="12"/>
        <v>2697</v>
      </c>
      <c r="M399" s="185">
        <v>2</v>
      </c>
      <c r="N399" s="196" t="s">
        <v>68</v>
      </c>
      <c r="O399" s="196"/>
      <c r="P399" s="196"/>
    </row>
    <row r="400" spans="2:16" s="18" customFormat="1" ht="12.6" hidden="1" outlineLevel="3" thickBot="1" x14ac:dyDescent="0.25">
      <c r="B400" s="51"/>
      <c r="C400" s="52" t="s">
        <v>5</v>
      </c>
      <c r="D400" s="256" t="s">
        <v>39</v>
      </c>
      <c r="E400" s="256"/>
      <c r="F400" s="256" t="s">
        <v>202</v>
      </c>
      <c r="G400" s="196" t="s">
        <v>25</v>
      </c>
      <c r="H400" s="196"/>
      <c r="I400" s="5" t="s">
        <v>6</v>
      </c>
      <c r="J400" s="196"/>
      <c r="K400" s="128"/>
      <c r="L400" s="185">
        <f t="shared" si="12"/>
        <v>2699</v>
      </c>
      <c r="M400" s="185">
        <v>2</v>
      </c>
      <c r="N400" s="196" t="s">
        <v>68</v>
      </c>
      <c r="O400" s="196"/>
      <c r="P400" s="196"/>
    </row>
    <row r="401" spans="1:19" s="18" customFormat="1" ht="12.6" hidden="1" outlineLevel="3" thickBot="1" x14ac:dyDescent="0.25">
      <c r="B401" s="51"/>
      <c r="C401" s="52" t="s">
        <v>5</v>
      </c>
      <c r="D401" s="256" t="s">
        <v>40</v>
      </c>
      <c r="E401" s="256"/>
      <c r="F401" s="256"/>
      <c r="G401" s="196" t="s">
        <v>25</v>
      </c>
      <c r="H401" s="196"/>
      <c r="I401" s="5" t="s">
        <v>6</v>
      </c>
      <c r="J401" s="196"/>
      <c r="K401" s="128"/>
      <c r="L401" s="185">
        <f t="shared" si="12"/>
        <v>2701</v>
      </c>
      <c r="M401" s="185">
        <v>2</v>
      </c>
      <c r="N401" s="196" t="s">
        <v>68</v>
      </c>
      <c r="O401" s="196"/>
      <c r="P401" s="196"/>
    </row>
    <row r="402" spans="1:19" s="18" customFormat="1" ht="12.6" hidden="1" outlineLevel="3" thickBot="1" x14ac:dyDescent="0.25">
      <c r="B402" s="51"/>
      <c r="C402" s="52" t="s">
        <v>5</v>
      </c>
      <c r="D402" s="256" t="s">
        <v>41</v>
      </c>
      <c r="E402" s="256"/>
      <c r="F402" s="256"/>
      <c r="G402" s="196" t="s">
        <v>25</v>
      </c>
      <c r="H402" s="196"/>
      <c r="I402" s="5" t="s">
        <v>6</v>
      </c>
      <c r="J402" s="196"/>
      <c r="K402" s="128"/>
      <c r="L402" s="185">
        <f t="shared" si="12"/>
        <v>2703</v>
      </c>
      <c r="M402" s="185">
        <v>2</v>
      </c>
      <c r="N402" s="196" t="s">
        <v>68</v>
      </c>
      <c r="O402" s="196"/>
      <c r="P402" s="196"/>
    </row>
    <row r="403" spans="1:19" s="18" customFormat="1" hidden="1" outlineLevel="3" thickBot="1" x14ac:dyDescent="0.25">
      <c r="B403" s="51"/>
      <c r="C403" s="52" t="s">
        <v>5</v>
      </c>
      <c r="D403" s="224" t="s">
        <v>205</v>
      </c>
      <c r="E403" s="273"/>
      <c r="F403" s="220" t="s">
        <v>206</v>
      </c>
      <c r="G403" s="196" t="s">
        <v>27</v>
      </c>
      <c r="H403" s="196"/>
      <c r="I403" s="5" t="s">
        <v>6</v>
      </c>
      <c r="J403" s="196"/>
      <c r="K403" s="128"/>
      <c r="L403" s="185">
        <f t="shared" si="12"/>
        <v>2705</v>
      </c>
      <c r="M403" s="185">
        <v>2</v>
      </c>
      <c r="N403" s="196" t="s">
        <v>68</v>
      </c>
      <c r="O403" s="196"/>
      <c r="P403" s="196"/>
    </row>
    <row r="404" spans="1:19" s="18" customFormat="1" hidden="1" outlineLevel="3" thickBot="1" x14ac:dyDescent="0.25">
      <c r="B404" s="51"/>
      <c r="C404" s="52" t="s">
        <v>5</v>
      </c>
      <c r="D404" s="224" t="s">
        <v>207</v>
      </c>
      <c r="E404" s="273"/>
      <c r="F404" s="257"/>
      <c r="G404" s="196" t="s">
        <v>27</v>
      </c>
      <c r="H404" s="196"/>
      <c r="I404" s="5" t="s">
        <v>6</v>
      </c>
      <c r="J404" s="196"/>
      <c r="K404" s="128"/>
      <c r="L404" s="185">
        <f t="shared" si="12"/>
        <v>2707</v>
      </c>
      <c r="M404" s="185">
        <v>2</v>
      </c>
      <c r="N404" s="196" t="s">
        <v>68</v>
      </c>
      <c r="O404" s="196"/>
      <c r="P404" s="196"/>
    </row>
    <row r="405" spans="1:19" s="18" customFormat="1" hidden="1" outlineLevel="3" thickBot="1" x14ac:dyDescent="0.25">
      <c r="B405" s="51"/>
      <c r="C405" s="52" t="s">
        <v>5</v>
      </c>
      <c r="D405" s="224" t="s">
        <v>208</v>
      </c>
      <c r="E405" s="273"/>
      <c r="F405" s="257"/>
      <c r="G405" s="196" t="s">
        <v>27</v>
      </c>
      <c r="H405" s="196"/>
      <c r="I405" s="5" t="s">
        <v>6</v>
      </c>
      <c r="J405" s="196"/>
      <c r="K405" s="128"/>
      <c r="L405" s="185">
        <f t="shared" si="12"/>
        <v>2709</v>
      </c>
      <c r="M405" s="185">
        <v>2</v>
      </c>
      <c r="N405" s="196" t="s">
        <v>68</v>
      </c>
      <c r="O405" s="196"/>
      <c r="P405" s="196"/>
    </row>
    <row r="406" spans="1:19" s="18" customFormat="1" ht="12.6" hidden="1" outlineLevel="3" thickBot="1" x14ac:dyDescent="0.25">
      <c r="B406" s="51"/>
      <c r="C406" s="52" t="s">
        <v>5</v>
      </c>
      <c r="D406" s="256" t="s">
        <v>209</v>
      </c>
      <c r="E406" s="256"/>
      <c r="F406" s="258"/>
      <c r="G406" s="196" t="s">
        <v>27</v>
      </c>
      <c r="H406" s="196"/>
      <c r="I406" s="5" t="s">
        <v>6</v>
      </c>
      <c r="J406" s="196"/>
      <c r="K406" s="128"/>
      <c r="L406" s="185">
        <f t="shared" si="12"/>
        <v>2711</v>
      </c>
      <c r="M406" s="185">
        <v>2</v>
      </c>
      <c r="N406" s="196" t="s">
        <v>68</v>
      </c>
      <c r="O406" s="196"/>
      <c r="P406" s="196"/>
    </row>
    <row r="407" spans="1:19" s="18" customFormat="1" ht="12.6" hidden="1" outlineLevel="3" thickBot="1" x14ac:dyDescent="0.25">
      <c r="B407" s="51"/>
      <c r="C407" s="52" t="s">
        <v>5</v>
      </c>
      <c r="D407" s="256" t="s">
        <v>73</v>
      </c>
      <c r="E407" s="256"/>
      <c r="F407" s="256"/>
      <c r="G407" s="196"/>
      <c r="H407" s="196" t="s">
        <v>87</v>
      </c>
      <c r="I407" s="5" t="s">
        <v>6</v>
      </c>
      <c r="J407" s="196"/>
      <c r="K407" s="128"/>
      <c r="L407" s="185">
        <f t="shared" si="12"/>
        <v>2713</v>
      </c>
      <c r="M407" s="185">
        <f>2*M327</f>
        <v>24</v>
      </c>
      <c r="N407" s="196" t="s">
        <v>68</v>
      </c>
      <c r="O407" s="196"/>
      <c r="P407" s="196"/>
    </row>
    <row r="408" spans="1:19" s="18" customFormat="1" ht="21.75" customHeight="1" x14ac:dyDescent="0.25">
      <c r="A408" s="84"/>
      <c r="B408" s="83"/>
      <c r="C408" s="83"/>
      <c r="H408" s="203"/>
      <c r="K408" s="132"/>
      <c r="P408" s="203"/>
      <c r="Q408" s="203"/>
    </row>
    <row r="409" spans="1:19" ht="16.149999999999999" thickBot="1" x14ac:dyDescent="0.35">
      <c r="A409" s="103" t="s">
        <v>296</v>
      </c>
    </row>
    <row r="410" spans="1:19" s="48" customFormat="1" ht="14.45" outlineLevel="1" collapsed="1" thickBot="1" x14ac:dyDescent="0.3">
      <c r="A410" s="64" t="s">
        <v>286</v>
      </c>
      <c r="B410" s="68"/>
      <c r="C410" s="68"/>
      <c r="D410" s="155" t="s">
        <v>313</v>
      </c>
      <c r="E410" s="72"/>
      <c r="F410" s="72"/>
      <c r="G410" s="72"/>
      <c r="H410" s="72"/>
      <c r="I410" s="72"/>
      <c r="J410" s="72"/>
      <c r="K410" s="133"/>
      <c r="L410" s="156">
        <v>4171</v>
      </c>
      <c r="M410" s="68">
        <f>SUM(M411:M447)</f>
        <v>37</v>
      </c>
      <c r="N410" s="72"/>
      <c r="O410" s="72"/>
      <c r="P410" s="72"/>
      <c r="Q410" s="74"/>
    </row>
    <row r="411" spans="1:19" s="18" customFormat="1" ht="15.75" hidden="1" customHeight="1" outlineLevel="2" thickBot="1" x14ac:dyDescent="0.3">
      <c r="A411" s="63"/>
      <c r="B411" s="50" t="s">
        <v>5</v>
      </c>
      <c r="C411" s="50" t="s">
        <v>5</v>
      </c>
      <c r="D411" s="274" t="s">
        <v>474</v>
      </c>
      <c r="E411" s="275"/>
      <c r="F411" s="273"/>
      <c r="G411" s="187" t="s">
        <v>411</v>
      </c>
      <c r="H411" s="29" t="s">
        <v>16</v>
      </c>
      <c r="I411" s="199" t="s">
        <v>6</v>
      </c>
      <c r="J411" s="188" t="s">
        <v>1</v>
      </c>
      <c r="K411" s="131"/>
      <c r="L411" s="188">
        <f>L410</f>
        <v>4171</v>
      </c>
      <c r="M411" s="187">
        <v>1</v>
      </c>
      <c r="N411" s="187" t="s">
        <v>13</v>
      </c>
      <c r="O411" s="187"/>
      <c r="P411" s="187"/>
      <c r="Q411" s="204"/>
      <c r="R411" s="31"/>
      <c r="S411" s="31"/>
    </row>
    <row r="412" spans="1:19" s="18" customFormat="1" ht="15.75" hidden="1" customHeight="1" outlineLevel="2" thickBot="1" x14ac:dyDescent="0.3">
      <c r="A412" s="63"/>
      <c r="B412" s="50" t="s">
        <v>5</v>
      </c>
      <c r="C412" s="50" t="s">
        <v>5</v>
      </c>
      <c r="D412" s="274" t="s">
        <v>475</v>
      </c>
      <c r="E412" s="275"/>
      <c r="F412" s="273"/>
      <c r="G412" s="187" t="s">
        <v>411</v>
      </c>
      <c r="H412" s="29" t="s">
        <v>16</v>
      </c>
      <c r="I412" s="199" t="s">
        <v>6</v>
      </c>
      <c r="J412" s="188" t="s">
        <v>1</v>
      </c>
      <c r="K412" s="131"/>
      <c r="L412" s="188">
        <f t="shared" ref="L412:L445" si="13">L411+M411</f>
        <v>4172</v>
      </c>
      <c r="M412" s="187">
        <v>1</v>
      </c>
      <c r="N412" s="187" t="s">
        <v>13</v>
      </c>
      <c r="O412" s="187"/>
      <c r="P412" s="187"/>
      <c r="Q412" s="204"/>
      <c r="R412" s="31"/>
      <c r="S412" s="31"/>
    </row>
    <row r="413" spans="1:19" s="18" customFormat="1" ht="84.75" hidden="1" customHeight="1" outlineLevel="2" thickBot="1" x14ac:dyDescent="0.3">
      <c r="A413" s="63"/>
      <c r="B413" s="50" t="s">
        <v>5</v>
      </c>
      <c r="C413" s="50" t="s">
        <v>5</v>
      </c>
      <c r="D413" s="274" t="s">
        <v>414</v>
      </c>
      <c r="E413" s="275"/>
      <c r="F413" s="273"/>
      <c r="G413" s="187" t="s">
        <v>319</v>
      </c>
      <c r="H413" s="29" t="s">
        <v>413</v>
      </c>
      <c r="I413" s="199" t="s">
        <v>0</v>
      </c>
      <c r="J413" s="188" t="s">
        <v>1</v>
      </c>
      <c r="K413" s="131"/>
      <c r="L413" s="188">
        <f t="shared" si="13"/>
        <v>4173</v>
      </c>
      <c r="M413" s="187">
        <v>1</v>
      </c>
      <c r="N413" s="187" t="s">
        <v>13</v>
      </c>
      <c r="O413" s="187"/>
      <c r="P413" s="187"/>
      <c r="Q413" s="204"/>
      <c r="R413" s="31"/>
      <c r="S413" s="31"/>
    </row>
    <row r="414" spans="1:19" s="18" customFormat="1" ht="134.25" hidden="1" customHeight="1" outlineLevel="2" thickBot="1" x14ac:dyDescent="0.3">
      <c r="A414" s="63"/>
      <c r="B414" s="50" t="s">
        <v>5</v>
      </c>
      <c r="C414" s="50" t="s">
        <v>5</v>
      </c>
      <c r="D414" s="274" t="s">
        <v>472</v>
      </c>
      <c r="E414" s="275"/>
      <c r="F414" s="273"/>
      <c r="G414" s="187" t="s">
        <v>410</v>
      </c>
      <c r="H414" s="87" t="s">
        <v>468</v>
      </c>
      <c r="I414" s="199" t="s">
        <v>0</v>
      </c>
      <c r="J414" s="188" t="s">
        <v>1</v>
      </c>
      <c r="K414" s="131"/>
      <c r="L414" s="188">
        <f t="shared" si="13"/>
        <v>4174</v>
      </c>
      <c r="M414" s="187">
        <v>1</v>
      </c>
      <c r="N414" s="187" t="s">
        <v>13</v>
      </c>
      <c r="O414" s="187"/>
      <c r="P414" s="187"/>
      <c r="Q414" s="204"/>
      <c r="R414" s="31"/>
      <c r="S414" s="31"/>
    </row>
    <row r="415" spans="1:19" s="18" customFormat="1" ht="15.75" hidden="1" customHeight="1" outlineLevel="2" thickBot="1" x14ac:dyDescent="0.3">
      <c r="A415" s="63"/>
      <c r="B415" s="50" t="s">
        <v>5</v>
      </c>
      <c r="C415" s="50" t="s">
        <v>5</v>
      </c>
      <c r="D415" s="193" t="s">
        <v>469</v>
      </c>
      <c r="E415" s="216" t="s">
        <v>473</v>
      </c>
      <c r="F415" s="252"/>
      <c r="G415" s="187" t="s">
        <v>319</v>
      </c>
      <c r="H415" s="29" t="s">
        <v>467</v>
      </c>
      <c r="I415" s="199" t="s">
        <v>0</v>
      </c>
      <c r="J415" s="188" t="s">
        <v>1</v>
      </c>
      <c r="K415" s="131"/>
      <c r="L415" s="188">
        <f t="shared" si="13"/>
        <v>4175</v>
      </c>
      <c r="M415" s="187">
        <v>1</v>
      </c>
      <c r="N415" s="187" t="s">
        <v>13</v>
      </c>
      <c r="O415" s="187"/>
      <c r="P415" s="187"/>
      <c r="Q415" s="204"/>
      <c r="R415" s="31"/>
      <c r="S415" s="31"/>
    </row>
    <row r="416" spans="1:19" s="18" customFormat="1" ht="15.75" hidden="1" customHeight="1" outlineLevel="2" thickBot="1" x14ac:dyDescent="0.3">
      <c r="A416" s="63"/>
      <c r="B416" s="50" t="s">
        <v>5</v>
      </c>
      <c r="C416" s="50" t="s">
        <v>5</v>
      </c>
      <c r="D416" s="193" t="s">
        <v>470</v>
      </c>
      <c r="E416" s="253"/>
      <c r="F416" s="254"/>
      <c r="G416" s="187" t="s">
        <v>319</v>
      </c>
      <c r="H416" s="29" t="s">
        <v>467</v>
      </c>
      <c r="I416" s="199" t="s">
        <v>0</v>
      </c>
      <c r="J416" s="188" t="s">
        <v>1</v>
      </c>
      <c r="K416" s="131"/>
      <c r="L416" s="188">
        <f t="shared" si="13"/>
        <v>4176</v>
      </c>
      <c r="M416" s="187">
        <v>1</v>
      </c>
      <c r="N416" s="187" t="s">
        <v>13</v>
      </c>
      <c r="O416" s="187"/>
      <c r="P416" s="187"/>
      <c r="Q416" s="204"/>
      <c r="R416" s="31"/>
      <c r="S416" s="31"/>
    </row>
    <row r="417" spans="1:19" s="18" customFormat="1" ht="15.75" hidden="1" customHeight="1" outlineLevel="2" thickBot="1" x14ac:dyDescent="0.3">
      <c r="A417" s="63"/>
      <c r="B417" s="50" t="s">
        <v>5</v>
      </c>
      <c r="C417" s="50" t="s">
        <v>5</v>
      </c>
      <c r="D417" s="193" t="s">
        <v>471</v>
      </c>
      <c r="E417" s="218"/>
      <c r="F417" s="255"/>
      <c r="G417" s="187" t="s">
        <v>319</v>
      </c>
      <c r="H417" s="29" t="s">
        <v>467</v>
      </c>
      <c r="I417" s="199" t="s">
        <v>0</v>
      </c>
      <c r="J417" s="188" t="s">
        <v>1</v>
      </c>
      <c r="K417" s="131"/>
      <c r="L417" s="188">
        <f t="shared" si="13"/>
        <v>4177</v>
      </c>
      <c r="M417" s="187">
        <v>1</v>
      </c>
      <c r="N417" s="187" t="s">
        <v>13</v>
      </c>
      <c r="O417" s="187"/>
      <c r="P417" s="187"/>
      <c r="Q417" s="204"/>
      <c r="R417" s="31"/>
      <c r="S417" s="31"/>
    </row>
    <row r="418" spans="1:19" s="18" customFormat="1" ht="234.75" hidden="1" customHeight="1" outlineLevel="2" thickBot="1" x14ac:dyDescent="0.3">
      <c r="A418" s="63"/>
      <c r="B418" s="50" t="s">
        <v>5</v>
      </c>
      <c r="C418" s="50" t="s">
        <v>5</v>
      </c>
      <c r="D418" s="274" t="s">
        <v>489</v>
      </c>
      <c r="E418" s="275"/>
      <c r="F418" s="273"/>
      <c r="G418" s="187" t="s">
        <v>410</v>
      </c>
      <c r="H418" s="87" t="s">
        <v>10</v>
      </c>
      <c r="I418" s="199" t="s">
        <v>6</v>
      </c>
      <c r="J418" s="188" t="s">
        <v>1</v>
      </c>
      <c r="K418" s="131"/>
      <c r="L418" s="188">
        <f t="shared" si="13"/>
        <v>4178</v>
      </c>
      <c r="M418" s="187">
        <v>1</v>
      </c>
      <c r="N418" s="187" t="s">
        <v>13</v>
      </c>
      <c r="O418" s="187"/>
      <c r="P418" s="187"/>
      <c r="Q418" s="204"/>
      <c r="R418" s="31"/>
      <c r="S418" s="31"/>
    </row>
    <row r="419" spans="1:19" s="18" customFormat="1" ht="137.25" hidden="1" customHeight="1" outlineLevel="2" thickBot="1" x14ac:dyDescent="0.3">
      <c r="A419" s="63"/>
      <c r="B419" s="50" t="s">
        <v>5</v>
      </c>
      <c r="C419" s="50" t="s">
        <v>5</v>
      </c>
      <c r="D419" s="231" t="s">
        <v>480</v>
      </c>
      <c r="E419" s="276"/>
      <c r="F419" s="232"/>
      <c r="G419" s="187" t="s">
        <v>319</v>
      </c>
      <c r="H419" s="29" t="s">
        <v>101</v>
      </c>
      <c r="I419" s="199" t="s">
        <v>0</v>
      </c>
      <c r="J419" s="187"/>
      <c r="K419" s="131"/>
      <c r="L419" s="188">
        <f t="shared" si="13"/>
        <v>4179</v>
      </c>
      <c r="M419" s="187">
        <v>1</v>
      </c>
      <c r="N419" s="187" t="s">
        <v>13</v>
      </c>
      <c r="O419" s="187"/>
      <c r="P419" s="187"/>
      <c r="Q419" s="77"/>
      <c r="R419" s="31"/>
      <c r="S419" s="31"/>
    </row>
    <row r="420" spans="1:19" s="18" customFormat="1" ht="60.75" hidden="1" customHeight="1" outlineLevel="2" thickBot="1" x14ac:dyDescent="0.3">
      <c r="A420" s="63"/>
      <c r="B420" s="50" t="s">
        <v>5</v>
      </c>
      <c r="C420" s="50" t="s">
        <v>5</v>
      </c>
      <c r="D420" s="153" t="s">
        <v>398</v>
      </c>
      <c r="E420" s="231" t="s">
        <v>136</v>
      </c>
      <c r="F420" s="232"/>
      <c r="G420" s="187"/>
      <c r="H420" s="56" t="s">
        <v>297</v>
      </c>
      <c r="I420" s="199" t="s">
        <v>150</v>
      </c>
      <c r="J420" s="187" t="s">
        <v>1</v>
      </c>
      <c r="K420" s="131"/>
      <c r="L420" s="187">
        <f t="shared" si="13"/>
        <v>4180</v>
      </c>
      <c r="M420" s="187">
        <v>1</v>
      </c>
      <c r="N420" s="187" t="s">
        <v>13</v>
      </c>
      <c r="O420" s="187"/>
      <c r="P420" s="187"/>
      <c r="Q420" s="182"/>
      <c r="R420" s="27"/>
      <c r="S420" s="27"/>
    </row>
    <row r="421" spans="1:19" s="18" customFormat="1" ht="26.25" hidden="1" customHeight="1" outlineLevel="2" thickBot="1" x14ac:dyDescent="0.3">
      <c r="A421" s="63"/>
      <c r="B421" s="50" t="s">
        <v>5</v>
      </c>
      <c r="C421" s="50" t="s">
        <v>5</v>
      </c>
      <c r="D421" s="277" t="s">
        <v>481</v>
      </c>
      <c r="E421" s="273"/>
      <c r="F421" s="278" t="s">
        <v>476</v>
      </c>
      <c r="G421" s="187" t="s">
        <v>102</v>
      </c>
      <c r="H421" s="29" t="s">
        <v>406</v>
      </c>
      <c r="I421" s="199" t="s">
        <v>150</v>
      </c>
      <c r="J421" s="187" t="s">
        <v>1</v>
      </c>
      <c r="K421" s="131"/>
      <c r="L421" s="187">
        <f t="shared" si="13"/>
        <v>4181</v>
      </c>
      <c r="M421" s="187">
        <v>1</v>
      </c>
      <c r="N421" s="187" t="s">
        <v>13</v>
      </c>
      <c r="O421" s="187"/>
      <c r="P421" s="187"/>
      <c r="Q421" s="152"/>
      <c r="R421" s="28"/>
      <c r="S421" s="28"/>
    </row>
    <row r="422" spans="1:19" s="18" customFormat="1" ht="180.75" hidden="1" customHeight="1" outlineLevel="2" thickBot="1" x14ac:dyDescent="0.3">
      <c r="A422" s="63"/>
      <c r="B422" s="50" t="s">
        <v>5</v>
      </c>
      <c r="C422" s="50" t="s">
        <v>5</v>
      </c>
      <c r="D422" s="274" t="s">
        <v>478</v>
      </c>
      <c r="E422" s="273"/>
      <c r="F422" s="264"/>
      <c r="G422" s="187" t="s">
        <v>412</v>
      </c>
      <c r="H422" s="29" t="s">
        <v>477</v>
      </c>
      <c r="I422" s="199" t="s">
        <v>150</v>
      </c>
      <c r="J422" s="187" t="s">
        <v>1</v>
      </c>
      <c r="K422" s="131"/>
      <c r="L422" s="187">
        <f t="shared" si="13"/>
        <v>4182</v>
      </c>
      <c r="M422" s="187">
        <v>1</v>
      </c>
      <c r="N422" s="187" t="s">
        <v>13</v>
      </c>
      <c r="O422" s="187"/>
      <c r="P422" s="187"/>
      <c r="Q422" s="182"/>
      <c r="R422" s="28"/>
      <c r="S422" s="28"/>
    </row>
    <row r="423" spans="1:19" s="18" customFormat="1" ht="28.5" hidden="1" customHeight="1" outlineLevel="2" thickBot="1" x14ac:dyDescent="0.3">
      <c r="A423" s="63"/>
      <c r="B423" s="50" t="s">
        <v>5</v>
      </c>
      <c r="C423" s="50" t="s">
        <v>5</v>
      </c>
      <c r="D423" s="274" t="s">
        <v>104</v>
      </c>
      <c r="E423" s="275"/>
      <c r="F423" s="273"/>
      <c r="G423" s="187"/>
      <c r="H423" s="29" t="s">
        <v>103</v>
      </c>
      <c r="I423" s="199" t="s">
        <v>0</v>
      </c>
      <c r="J423" s="187" t="s">
        <v>1</v>
      </c>
      <c r="K423" s="131"/>
      <c r="L423" s="187">
        <f t="shared" si="13"/>
        <v>4183</v>
      </c>
      <c r="M423" s="187">
        <v>1</v>
      </c>
      <c r="N423" s="187" t="s">
        <v>13</v>
      </c>
      <c r="O423" s="187"/>
      <c r="P423" s="187">
        <v>100</v>
      </c>
      <c r="Q423" s="182"/>
      <c r="R423" s="28"/>
      <c r="S423" s="28"/>
    </row>
    <row r="424" spans="1:19" s="18" customFormat="1" ht="51" hidden="1" customHeight="1" outlineLevel="2" thickBot="1" x14ac:dyDescent="0.3">
      <c r="A424" s="63"/>
      <c r="B424" s="50" t="s">
        <v>5</v>
      </c>
      <c r="C424" s="50" t="s">
        <v>5</v>
      </c>
      <c r="D424" s="274" t="s">
        <v>316</v>
      </c>
      <c r="E424" s="275"/>
      <c r="F424" s="273"/>
      <c r="G424" s="187"/>
      <c r="H424" s="29" t="s">
        <v>105</v>
      </c>
      <c r="I424" s="199" t="s">
        <v>0</v>
      </c>
      <c r="J424" s="187" t="s">
        <v>1</v>
      </c>
      <c r="K424" s="131"/>
      <c r="L424" s="187">
        <f t="shared" si="13"/>
        <v>4184</v>
      </c>
      <c r="M424" s="187">
        <v>1</v>
      </c>
      <c r="N424" s="187" t="s">
        <v>13</v>
      </c>
      <c r="O424" s="187"/>
      <c r="P424" s="187"/>
      <c r="Q424" s="182"/>
      <c r="R424" s="28"/>
      <c r="S424" s="28"/>
    </row>
    <row r="425" spans="1:19" s="18" customFormat="1" ht="79.5" hidden="1" customHeight="1" outlineLevel="2" thickBot="1" x14ac:dyDescent="0.3">
      <c r="A425" s="63"/>
      <c r="B425" s="50" t="s">
        <v>5</v>
      </c>
      <c r="C425" s="50" t="s">
        <v>5</v>
      </c>
      <c r="D425" s="274" t="s">
        <v>315</v>
      </c>
      <c r="E425" s="275"/>
      <c r="F425" s="273"/>
      <c r="G425" s="187" t="s">
        <v>14</v>
      </c>
      <c r="H425" s="29" t="s">
        <v>106</v>
      </c>
      <c r="I425" s="199" t="s">
        <v>6</v>
      </c>
      <c r="J425" s="187" t="s">
        <v>1</v>
      </c>
      <c r="K425" s="131"/>
      <c r="L425" s="187">
        <f t="shared" si="13"/>
        <v>4185</v>
      </c>
      <c r="M425" s="187">
        <v>1</v>
      </c>
      <c r="N425" s="187" t="s">
        <v>13</v>
      </c>
      <c r="O425" s="187"/>
      <c r="P425" s="187" t="s">
        <v>15</v>
      </c>
      <c r="Q425" s="182"/>
      <c r="R425" s="28"/>
      <c r="S425" s="28"/>
    </row>
    <row r="426" spans="1:19" s="18" customFormat="1" ht="27" hidden="1" customHeight="1" outlineLevel="2" thickBot="1" x14ac:dyDescent="0.3">
      <c r="A426" s="63"/>
      <c r="B426" s="50" t="s">
        <v>5</v>
      </c>
      <c r="C426" s="50" t="s">
        <v>5</v>
      </c>
      <c r="D426" s="274" t="s">
        <v>482</v>
      </c>
      <c r="E426" s="275"/>
      <c r="F426" s="273"/>
      <c r="G426" s="187" t="s">
        <v>102</v>
      </c>
      <c r="H426" s="29" t="s">
        <v>406</v>
      </c>
      <c r="I426" s="199" t="s">
        <v>150</v>
      </c>
      <c r="J426" s="187" t="s">
        <v>1</v>
      </c>
      <c r="K426" s="131"/>
      <c r="L426" s="187">
        <f t="shared" si="13"/>
        <v>4186</v>
      </c>
      <c r="M426" s="187">
        <v>1</v>
      </c>
      <c r="N426" s="187" t="s">
        <v>13</v>
      </c>
      <c r="O426" s="187"/>
      <c r="P426" s="187"/>
      <c r="Q426" s="152"/>
      <c r="R426" s="28"/>
      <c r="S426" s="28"/>
    </row>
    <row r="427" spans="1:19" s="18" customFormat="1" ht="15" hidden="1" customHeight="1" outlineLevel="2" thickBot="1" x14ac:dyDescent="0.3">
      <c r="A427" s="63"/>
      <c r="B427" s="50" t="s">
        <v>5</v>
      </c>
      <c r="C427" s="50" t="s">
        <v>5</v>
      </c>
      <c r="D427" s="274" t="s">
        <v>392</v>
      </c>
      <c r="E427" s="275"/>
      <c r="F427" s="273"/>
      <c r="G427" s="187"/>
      <c r="H427" s="29"/>
      <c r="I427" s="199" t="s">
        <v>6</v>
      </c>
      <c r="J427" s="187"/>
      <c r="K427" s="131"/>
      <c r="L427" s="187">
        <f t="shared" si="13"/>
        <v>4187</v>
      </c>
      <c r="M427" s="187">
        <v>1</v>
      </c>
      <c r="N427" s="187" t="s">
        <v>13</v>
      </c>
      <c r="O427" s="187"/>
      <c r="P427" s="187"/>
      <c r="Q427" s="152"/>
      <c r="R427" s="28"/>
      <c r="S427" s="28"/>
    </row>
    <row r="428" spans="1:19" s="18" customFormat="1" ht="27" hidden="1" customHeight="1" outlineLevel="2" thickBot="1" x14ac:dyDescent="0.3">
      <c r="A428" s="63"/>
      <c r="B428" s="50" t="s">
        <v>5</v>
      </c>
      <c r="C428" s="50" t="s">
        <v>5</v>
      </c>
      <c r="D428" s="29" t="s">
        <v>393</v>
      </c>
      <c r="E428" s="284" t="s">
        <v>138</v>
      </c>
      <c r="F428" s="239"/>
      <c r="G428" s="187" t="s">
        <v>319</v>
      </c>
      <c r="H428" s="278" t="s">
        <v>318</v>
      </c>
      <c r="I428" s="199" t="s">
        <v>6</v>
      </c>
      <c r="J428" s="187"/>
      <c r="K428" s="131"/>
      <c r="L428" s="187">
        <f t="shared" si="13"/>
        <v>4188</v>
      </c>
      <c r="M428" s="187">
        <v>1</v>
      </c>
      <c r="N428" s="187" t="s">
        <v>107</v>
      </c>
      <c r="O428" s="187"/>
      <c r="P428" s="278" t="s">
        <v>137</v>
      </c>
      <c r="Q428" s="182"/>
      <c r="R428" s="28"/>
      <c r="S428" s="28"/>
    </row>
    <row r="429" spans="1:19" s="18" customFormat="1" ht="27" hidden="1" customHeight="1" outlineLevel="2" thickBot="1" x14ac:dyDescent="0.3">
      <c r="A429" s="63"/>
      <c r="B429" s="50" t="s">
        <v>5</v>
      </c>
      <c r="C429" s="50" t="s">
        <v>5</v>
      </c>
      <c r="D429" s="29" t="s">
        <v>394</v>
      </c>
      <c r="E429" s="268"/>
      <c r="F429" s="269"/>
      <c r="G429" s="187" t="s">
        <v>319</v>
      </c>
      <c r="H429" s="263"/>
      <c r="I429" s="199" t="s">
        <v>6</v>
      </c>
      <c r="J429" s="187"/>
      <c r="K429" s="131"/>
      <c r="L429" s="187">
        <f t="shared" si="13"/>
        <v>4189</v>
      </c>
      <c r="M429" s="187">
        <v>1</v>
      </c>
      <c r="N429" s="187" t="s">
        <v>107</v>
      </c>
      <c r="O429" s="187"/>
      <c r="P429" s="279"/>
      <c r="Q429" s="182"/>
      <c r="R429" s="28"/>
      <c r="S429" s="28"/>
    </row>
    <row r="430" spans="1:19" s="18" customFormat="1" ht="27" hidden="1" customHeight="1" outlineLevel="2" thickBot="1" x14ac:dyDescent="0.3">
      <c r="A430" s="63"/>
      <c r="B430" s="50" t="s">
        <v>5</v>
      </c>
      <c r="C430" s="50" t="s">
        <v>5</v>
      </c>
      <c r="D430" s="29" t="s">
        <v>395</v>
      </c>
      <c r="E430" s="268"/>
      <c r="F430" s="269"/>
      <c r="G430" s="187" t="s">
        <v>319</v>
      </c>
      <c r="H430" s="263"/>
      <c r="I430" s="199" t="s">
        <v>6</v>
      </c>
      <c r="J430" s="187"/>
      <c r="K430" s="131"/>
      <c r="L430" s="187">
        <f t="shared" si="13"/>
        <v>4190</v>
      </c>
      <c r="M430" s="187">
        <v>1</v>
      </c>
      <c r="N430" s="187" t="s">
        <v>107</v>
      </c>
      <c r="O430" s="187"/>
      <c r="P430" s="279"/>
      <c r="Q430" s="182"/>
      <c r="R430" s="28"/>
      <c r="S430" s="28"/>
    </row>
    <row r="431" spans="1:19" s="18" customFormat="1" ht="27" hidden="1" customHeight="1" outlineLevel="2" thickBot="1" x14ac:dyDescent="0.3">
      <c r="A431" s="63"/>
      <c r="B431" s="50" t="s">
        <v>5</v>
      </c>
      <c r="C431" s="50" t="s">
        <v>5</v>
      </c>
      <c r="D431" s="29" t="s">
        <v>396</v>
      </c>
      <c r="E431" s="240"/>
      <c r="F431" s="241"/>
      <c r="G431" s="187" t="s">
        <v>319</v>
      </c>
      <c r="H431" s="264"/>
      <c r="I431" s="199" t="s">
        <v>6</v>
      </c>
      <c r="J431" s="187"/>
      <c r="K431" s="131"/>
      <c r="L431" s="187">
        <f t="shared" si="13"/>
        <v>4191</v>
      </c>
      <c r="M431" s="187">
        <v>1</v>
      </c>
      <c r="N431" s="187" t="s">
        <v>107</v>
      </c>
      <c r="O431" s="187"/>
      <c r="P431" s="280"/>
      <c r="Q431" s="182"/>
      <c r="R431" s="28"/>
      <c r="S431" s="28"/>
    </row>
    <row r="432" spans="1:19" s="18" customFormat="1" ht="26.25" hidden="1" customHeight="1" outlineLevel="2" thickBot="1" x14ac:dyDescent="0.3">
      <c r="A432" s="63"/>
      <c r="B432" s="50" t="s">
        <v>5</v>
      </c>
      <c r="C432" s="50" t="s">
        <v>5</v>
      </c>
      <c r="D432" s="281" t="s">
        <v>518</v>
      </c>
      <c r="E432" s="282"/>
      <c r="F432" s="283" t="s">
        <v>517</v>
      </c>
      <c r="G432" s="187" t="s">
        <v>108</v>
      </c>
      <c r="H432" s="138" t="s">
        <v>519</v>
      </c>
      <c r="I432" s="199" t="s">
        <v>0</v>
      </c>
      <c r="J432" s="187" t="s">
        <v>1</v>
      </c>
      <c r="K432" s="131"/>
      <c r="L432" s="187">
        <f t="shared" si="13"/>
        <v>4192</v>
      </c>
      <c r="M432" s="187">
        <v>1</v>
      </c>
      <c r="N432" s="187" t="s">
        <v>13</v>
      </c>
      <c r="O432" s="187"/>
      <c r="P432" s="187"/>
      <c r="Q432" s="182"/>
      <c r="R432" s="28"/>
      <c r="S432" s="28"/>
    </row>
    <row r="433" spans="1:19" s="18" customFormat="1" ht="51.75" hidden="1" customHeight="1" outlineLevel="2" thickBot="1" x14ac:dyDescent="0.3">
      <c r="A433" s="63"/>
      <c r="B433" s="50" t="s">
        <v>5</v>
      </c>
      <c r="C433" s="50" t="s">
        <v>5</v>
      </c>
      <c r="D433" s="274" t="s">
        <v>317</v>
      </c>
      <c r="E433" s="273"/>
      <c r="F433" s="267"/>
      <c r="G433" s="187" t="s">
        <v>108</v>
      </c>
      <c r="H433" s="138" t="s">
        <v>125</v>
      </c>
      <c r="I433" s="199" t="s">
        <v>0</v>
      </c>
      <c r="J433" s="187" t="s">
        <v>1</v>
      </c>
      <c r="K433" s="131"/>
      <c r="L433" s="187">
        <f t="shared" si="13"/>
        <v>4193</v>
      </c>
      <c r="M433" s="187">
        <v>1</v>
      </c>
      <c r="N433" s="187" t="s">
        <v>13</v>
      </c>
      <c r="O433" s="187"/>
      <c r="P433" s="187"/>
      <c r="Q433" s="182"/>
      <c r="R433" s="28"/>
      <c r="S433" s="28"/>
    </row>
    <row r="434" spans="1:19" s="18" customFormat="1" ht="89.25" hidden="1" customHeight="1" outlineLevel="2" thickBot="1" x14ac:dyDescent="0.3">
      <c r="A434" s="63"/>
      <c r="B434" s="50" t="s">
        <v>5</v>
      </c>
      <c r="C434" s="50" t="s">
        <v>5</v>
      </c>
      <c r="D434" s="274" t="s">
        <v>404</v>
      </c>
      <c r="E434" s="273"/>
      <c r="F434" s="278" t="s">
        <v>148</v>
      </c>
      <c r="G434" s="187" t="s">
        <v>109</v>
      </c>
      <c r="H434" s="29" t="s">
        <v>405</v>
      </c>
      <c r="I434" s="199" t="s">
        <v>0</v>
      </c>
      <c r="J434" s="187" t="s">
        <v>1</v>
      </c>
      <c r="K434" s="131"/>
      <c r="L434" s="187">
        <f t="shared" si="13"/>
        <v>4194</v>
      </c>
      <c r="M434" s="187">
        <v>1</v>
      </c>
      <c r="N434" s="187" t="s">
        <v>13</v>
      </c>
      <c r="O434" s="187"/>
      <c r="P434" s="187"/>
      <c r="Q434" s="182"/>
      <c r="R434" s="28"/>
      <c r="S434" s="28"/>
    </row>
    <row r="435" spans="1:19" s="18" customFormat="1" ht="72" hidden="1" customHeight="1" outlineLevel="2" thickBot="1" x14ac:dyDescent="0.3">
      <c r="A435" s="63"/>
      <c r="B435" s="50" t="s">
        <v>5</v>
      </c>
      <c r="C435" s="50" t="s">
        <v>5</v>
      </c>
      <c r="D435" s="274" t="s">
        <v>397</v>
      </c>
      <c r="E435" s="273"/>
      <c r="F435" s="264"/>
      <c r="G435" s="187" t="s">
        <v>110</v>
      </c>
      <c r="H435" s="29" t="s">
        <v>139</v>
      </c>
      <c r="I435" s="199" t="s">
        <v>6</v>
      </c>
      <c r="J435" s="187" t="s">
        <v>1</v>
      </c>
      <c r="K435" s="131"/>
      <c r="L435" s="187">
        <f t="shared" si="13"/>
        <v>4195</v>
      </c>
      <c r="M435" s="187">
        <v>1</v>
      </c>
      <c r="N435" s="187" t="s">
        <v>13</v>
      </c>
      <c r="O435" s="187"/>
      <c r="P435" s="187"/>
      <c r="Q435" s="182"/>
      <c r="R435" s="28"/>
      <c r="S435" s="28"/>
    </row>
    <row r="436" spans="1:19" s="18" customFormat="1" ht="294" hidden="1" customHeight="1" outlineLevel="2" thickBot="1" x14ac:dyDescent="0.3">
      <c r="A436" s="63"/>
      <c r="B436" s="50" t="s">
        <v>5</v>
      </c>
      <c r="C436" s="50" t="s">
        <v>5</v>
      </c>
      <c r="D436" s="281" t="s">
        <v>490</v>
      </c>
      <c r="E436" s="294"/>
      <c r="F436" s="282"/>
      <c r="G436" s="187" t="s">
        <v>410</v>
      </c>
      <c r="H436" s="87" t="s">
        <v>10</v>
      </c>
      <c r="I436" s="199" t="s">
        <v>6</v>
      </c>
      <c r="J436" s="187"/>
      <c r="K436" s="131"/>
      <c r="L436" s="187">
        <f t="shared" si="13"/>
        <v>4196</v>
      </c>
      <c r="M436" s="187">
        <v>1</v>
      </c>
      <c r="N436" s="187" t="s">
        <v>13</v>
      </c>
      <c r="O436" s="187"/>
      <c r="P436" s="187"/>
      <c r="Q436" s="182"/>
      <c r="R436" s="28"/>
      <c r="S436" s="28"/>
    </row>
    <row r="437" spans="1:19" s="18" customFormat="1" ht="15" hidden="1" customHeight="1" outlineLevel="2" thickBot="1" x14ac:dyDescent="0.3">
      <c r="A437" s="63"/>
      <c r="B437" s="50" t="s">
        <v>5</v>
      </c>
      <c r="C437" s="50" t="s">
        <v>5</v>
      </c>
      <c r="D437" s="274" t="s">
        <v>111</v>
      </c>
      <c r="E437" s="275"/>
      <c r="F437" s="273"/>
      <c r="G437" s="187" t="s">
        <v>411</v>
      </c>
      <c r="H437" s="29" t="s">
        <v>16</v>
      </c>
      <c r="I437" s="199" t="s">
        <v>6</v>
      </c>
      <c r="J437" s="187" t="s">
        <v>1</v>
      </c>
      <c r="K437" s="131"/>
      <c r="L437" s="187">
        <f t="shared" si="13"/>
        <v>4197</v>
      </c>
      <c r="M437" s="187">
        <v>1</v>
      </c>
      <c r="N437" s="187" t="s">
        <v>13</v>
      </c>
      <c r="O437" s="187"/>
      <c r="P437" s="187"/>
      <c r="Q437" s="182"/>
      <c r="R437" s="28"/>
      <c r="S437" s="28"/>
    </row>
    <row r="438" spans="1:19" s="18" customFormat="1" ht="201" hidden="1" customHeight="1" outlineLevel="2" thickBot="1" x14ac:dyDescent="0.3">
      <c r="A438" s="63"/>
      <c r="B438" s="50" t="s">
        <v>5</v>
      </c>
      <c r="C438" s="50" t="s">
        <v>5</v>
      </c>
      <c r="D438" s="281" t="s">
        <v>491</v>
      </c>
      <c r="E438" s="294"/>
      <c r="F438" s="282"/>
      <c r="G438" s="187" t="s">
        <v>410</v>
      </c>
      <c r="H438" s="87" t="s">
        <v>10</v>
      </c>
      <c r="I438" s="199" t="s">
        <v>6</v>
      </c>
      <c r="J438" s="187"/>
      <c r="K438" s="131"/>
      <c r="L438" s="187">
        <f t="shared" si="13"/>
        <v>4198</v>
      </c>
      <c r="M438" s="187">
        <v>1</v>
      </c>
      <c r="N438" s="187" t="s">
        <v>13</v>
      </c>
      <c r="O438" s="187"/>
      <c r="P438" s="187"/>
      <c r="Q438" s="152"/>
      <c r="R438" s="28"/>
      <c r="S438" s="28"/>
    </row>
    <row r="439" spans="1:19" s="18" customFormat="1" ht="54" hidden="1" customHeight="1" outlineLevel="2" thickBot="1" x14ac:dyDescent="0.3">
      <c r="A439" s="63"/>
      <c r="B439" s="62"/>
      <c r="C439" s="50" t="s">
        <v>5</v>
      </c>
      <c r="D439" s="274" t="s">
        <v>403</v>
      </c>
      <c r="E439" s="273"/>
      <c r="F439" s="278" t="s">
        <v>112</v>
      </c>
      <c r="G439" s="187" t="s">
        <v>319</v>
      </c>
      <c r="H439" s="29" t="s">
        <v>124</v>
      </c>
      <c r="I439" s="199" t="s">
        <v>0</v>
      </c>
      <c r="J439" s="187" t="s">
        <v>1</v>
      </c>
      <c r="K439" s="131"/>
      <c r="L439" s="187">
        <f t="shared" si="13"/>
        <v>4199</v>
      </c>
      <c r="M439" s="187">
        <v>1</v>
      </c>
      <c r="N439" s="187" t="s">
        <v>13</v>
      </c>
      <c r="O439" s="187"/>
      <c r="P439" s="187"/>
      <c r="Q439" s="182"/>
      <c r="R439" s="28"/>
      <c r="S439" s="28"/>
    </row>
    <row r="440" spans="1:19" s="18" customFormat="1" ht="40.5" hidden="1" customHeight="1" outlineLevel="2" thickBot="1" x14ac:dyDescent="0.3">
      <c r="A440" s="63"/>
      <c r="B440" s="62"/>
      <c r="C440" s="50" t="s">
        <v>5</v>
      </c>
      <c r="D440" s="274" t="s">
        <v>402</v>
      </c>
      <c r="E440" s="273"/>
      <c r="F440" s="264"/>
      <c r="G440" s="187" t="s">
        <v>113</v>
      </c>
      <c r="H440" s="29" t="s">
        <v>114</v>
      </c>
      <c r="I440" s="199" t="s">
        <v>0</v>
      </c>
      <c r="J440" s="187" t="s">
        <v>1</v>
      </c>
      <c r="K440" s="131"/>
      <c r="L440" s="187">
        <f t="shared" si="13"/>
        <v>4200</v>
      </c>
      <c r="M440" s="187">
        <v>1</v>
      </c>
      <c r="N440" s="187" t="s">
        <v>13</v>
      </c>
      <c r="O440" s="187"/>
      <c r="P440" s="187"/>
      <c r="Q440" s="182"/>
      <c r="R440" s="28"/>
      <c r="S440" s="28"/>
    </row>
    <row r="441" spans="1:19" s="18" customFormat="1" ht="174.75" hidden="1" customHeight="1" outlineLevel="2" thickBot="1" x14ac:dyDescent="0.3">
      <c r="A441" s="63"/>
      <c r="B441" s="50" t="s">
        <v>5</v>
      </c>
      <c r="C441" s="50" t="s">
        <v>5</v>
      </c>
      <c r="D441" s="274" t="s">
        <v>401</v>
      </c>
      <c r="E441" s="275"/>
      <c r="F441" s="273"/>
      <c r="G441" s="187" t="s">
        <v>412</v>
      </c>
      <c r="H441" s="87" t="s">
        <v>10</v>
      </c>
      <c r="I441" s="199" t="s">
        <v>6</v>
      </c>
      <c r="J441" s="187"/>
      <c r="K441" s="131"/>
      <c r="L441" s="187">
        <f t="shared" si="13"/>
        <v>4201</v>
      </c>
      <c r="M441" s="187">
        <v>1</v>
      </c>
      <c r="N441" s="187" t="s">
        <v>13</v>
      </c>
      <c r="O441" s="187"/>
      <c r="P441" s="187"/>
      <c r="Q441" s="182"/>
      <c r="R441" s="28"/>
      <c r="S441" s="28"/>
    </row>
    <row r="442" spans="1:19" s="18" customFormat="1" ht="14.45" hidden="1" outlineLevel="2" thickBot="1" x14ac:dyDescent="0.3">
      <c r="A442" s="63"/>
      <c r="B442" s="50" t="s">
        <v>5</v>
      </c>
      <c r="C442" s="50" t="s">
        <v>5</v>
      </c>
      <c r="D442" s="193" t="s">
        <v>115</v>
      </c>
      <c r="E442" s="85"/>
      <c r="F442" s="86"/>
      <c r="G442" s="187" t="s">
        <v>411</v>
      </c>
      <c r="H442" s="29" t="s">
        <v>16</v>
      </c>
      <c r="I442" s="199" t="s">
        <v>6</v>
      </c>
      <c r="J442" s="187" t="s">
        <v>1</v>
      </c>
      <c r="K442" s="131"/>
      <c r="L442" s="187">
        <f t="shared" si="13"/>
        <v>4202</v>
      </c>
      <c r="M442" s="187">
        <v>1</v>
      </c>
      <c r="N442" s="187" t="s">
        <v>13</v>
      </c>
      <c r="O442" s="187"/>
      <c r="P442" s="187"/>
      <c r="Q442" s="182"/>
      <c r="R442" s="28"/>
      <c r="S442" s="28"/>
    </row>
    <row r="443" spans="1:19" s="18" customFormat="1" ht="126" hidden="1" customHeight="1" outlineLevel="2" thickBot="1" x14ac:dyDescent="0.3">
      <c r="A443" s="63"/>
      <c r="B443" s="50" t="s">
        <v>5</v>
      </c>
      <c r="C443" s="50" t="s">
        <v>5</v>
      </c>
      <c r="D443" s="29" t="s">
        <v>400</v>
      </c>
      <c r="E443" s="29" t="s">
        <v>140</v>
      </c>
      <c r="F443" s="29" t="s">
        <v>141</v>
      </c>
      <c r="G443" s="187" t="s">
        <v>319</v>
      </c>
      <c r="H443" s="29" t="s">
        <v>16</v>
      </c>
      <c r="I443" s="199" t="s">
        <v>6</v>
      </c>
      <c r="J443" s="187" t="s">
        <v>1</v>
      </c>
      <c r="K443" s="131"/>
      <c r="L443" s="187">
        <f t="shared" si="13"/>
        <v>4203</v>
      </c>
      <c r="M443" s="187">
        <v>1</v>
      </c>
      <c r="N443" s="187" t="s">
        <v>13</v>
      </c>
      <c r="O443" s="187"/>
      <c r="P443" s="187"/>
      <c r="Q443" s="182"/>
      <c r="R443" s="28"/>
      <c r="S443" s="28"/>
    </row>
    <row r="444" spans="1:19" s="18" customFormat="1" hidden="1" outlineLevel="2" thickBot="1" x14ac:dyDescent="0.3">
      <c r="A444" s="63"/>
      <c r="B444" s="50" t="s">
        <v>5</v>
      </c>
      <c r="C444" s="50" t="s">
        <v>5</v>
      </c>
      <c r="D444" s="274" t="s">
        <v>392</v>
      </c>
      <c r="E444" s="275"/>
      <c r="F444" s="273"/>
      <c r="G444" s="187" t="s">
        <v>319</v>
      </c>
      <c r="H444" s="29" t="s">
        <v>512</v>
      </c>
      <c r="I444" s="199" t="s">
        <v>6</v>
      </c>
      <c r="J444" s="187"/>
      <c r="K444" s="131"/>
      <c r="L444" s="187">
        <f t="shared" si="13"/>
        <v>4204</v>
      </c>
      <c r="M444" s="187">
        <v>1</v>
      </c>
      <c r="N444" s="187" t="s">
        <v>13</v>
      </c>
      <c r="O444" s="187"/>
      <c r="P444" s="187"/>
      <c r="Q444" s="182"/>
      <c r="R444" s="28"/>
      <c r="S444" s="28"/>
    </row>
    <row r="445" spans="1:19" s="18" customFormat="1" ht="48" hidden="1" outlineLevel="2" thickBot="1" x14ac:dyDescent="0.3">
      <c r="A445" s="63"/>
      <c r="B445" s="62"/>
      <c r="C445" s="50" t="s">
        <v>5</v>
      </c>
      <c r="D445" s="58" t="s">
        <v>399</v>
      </c>
      <c r="E445" s="57" t="s">
        <v>143</v>
      </c>
      <c r="F445" s="57" t="s">
        <v>142</v>
      </c>
      <c r="G445" s="187" t="s">
        <v>126</v>
      </c>
      <c r="H445" s="29" t="s">
        <v>127</v>
      </c>
      <c r="I445" s="199" t="s">
        <v>0</v>
      </c>
      <c r="J445" s="187" t="s">
        <v>1</v>
      </c>
      <c r="K445" s="131"/>
      <c r="L445" s="187">
        <f t="shared" si="13"/>
        <v>4205</v>
      </c>
      <c r="M445" s="187">
        <v>1</v>
      </c>
      <c r="N445" s="187" t="s">
        <v>13</v>
      </c>
      <c r="O445" s="187"/>
      <c r="P445" s="187"/>
      <c r="Q445" s="182"/>
      <c r="R445" s="54"/>
      <c r="S445" s="54"/>
    </row>
    <row r="446" spans="1:19" s="18" customFormat="1" ht="23.45" hidden="1" outlineLevel="2" thickBot="1" x14ac:dyDescent="0.3">
      <c r="A446" s="63"/>
      <c r="B446" s="62"/>
      <c r="C446" s="50" t="s">
        <v>5</v>
      </c>
      <c r="D446" s="58" t="s">
        <v>144</v>
      </c>
      <c r="E446" s="29" t="s">
        <v>129</v>
      </c>
      <c r="F446" s="29" t="s">
        <v>130</v>
      </c>
      <c r="G446" s="187" t="s">
        <v>128</v>
      </c>
      <c r="H446" s="29" t="s">
        <v>127</v>
      </c>
      <c r="I446" s="199" t="s">
        <v>0</v>
      </c>
      <c r="J446" s="187" t="s">
        <v>1</v>
      </c>
      <c r="K446" s="131"/>
      <c r="L446" s="187">
        <f t="shared" ref="L446:L452" si="14">L445+M445</f>
        <v>4206</v>
      </c>
      <c r="M446" s="187">
        <v>1</v>
      </c>
      <c r="N446" s="187" t="s">
        <v>13</v>
      </c>
      <c r="O446" s="187"/>
      <c r="P446" s="187"/>
      <c r="Q446" s="182"/>
      <c r="R446" s="55"/>
      <c r="S446" s="55"/>
    </row>
    <row r="447" spans="1:19" s="18" customFormat="1" ht="23.45" hidden="1" outlineLevel="2" thickBot="1" x14ac:dyDescent="0.3">
      <c r="A447" s="63"/>
      <c r="B447" s="62"/>
      <c r="C447" s="50" t="s">
        <v>5</v>
      </c>
      <c r="D447" s="58" t="s">
        <v>145</v>
      </c>
      <c r="E447" s="29" t="s">
        <v>132</v>
      </c>
      <c r="F447" s="29" t="s">
        <v>133</v>
      </c>
      <c r="G447" s="187" t="s">
        <v>131</v>
      </c>
      <c r="H447" s="29" t="s">
        <v>127</v>
      </c>
      <c r="I447" s="199" t="s">
        <v>0</v>
      </c>
      <c r="J447" s="187" t="s">
        <v>1</v>
      </c>
      <c r="K447" s="131"/>
      <c r="L447" s="187">
        <f t="shared" si="14"/>
        <v>4207</v>
      </c>
      <c r="M447" s="187">
        <v>1</v>
      </c>
      <c r="N447" s="187" t="s">
        <v>13</v>
      </c>
      <c r="O447" s="187"/>
      <c r="P447" s="187"/>
      <c r="Q447" s="182"/>
      <c r="R447" s="55"/>
      <c r="S447" s="55"/>
    </row>
    <row r="448" spans="1:19" s="18" customFormat="1" ht="15.75" hidden="1" customHeight="1" outlineLevel="2" thickBot="1" x14ac:dyDescent="0.3">
      <c r="A448" s="63"/>
      <c r="B448" s="50"/>
      <c r="C448" s="50" t="s">
        <v>5</v>
      </c>
      <c r="D448" s="274" t="s">
        <v>511</v>
      </c>
      <c r="E448" s="275"/>
      <c r="F448" s="273"/>
      <c r="G448" s="187" t="s">
        <v>319</v>
      </c>
      <c r="H448" s="29" t="s">
        <v>88</v>
      </c>
      <c r="I448" s="199" t="s">
        <v>6</v>
      </c>
      <c r="J448" s="187" t="s">
        <v>1</v>
      </c>
      <c r="K448" s="131"/>
      <c r="L448" s="187">
        <f t="shared" si="14"/>
        <v>4208</v>
      </c>
      <c r="M448" s="187">
        <v>1</v>
      </c>
      <c r="N448" s="187" t="s">
        <v>13</v>
      </c>
      <c r="O448" s="187"/>
      <c r="P448" s="187"/>
      <c r="Q448" s="182"/>
      <c r="R448" s="28"/>
      <c r="S448" s="28"/>
    </row>
    <row r="449" spans="1:24" s="18" customFormat="1" ht="13.15" hidden="1" customHeight="1" outlineLevel="2" x14ac:dyDescent="0.25">
      <c r="A449" s="63"/>
      <c r="B449" s="285"/>
      <c r="C449" s="287" t="s">
        <v>5</v>
      </c>
      <c r="D449" s="288" t="s">
        <v>392</v>
      </c>
      <c r="E449" s="289"/>
      <c r="F449" s="290"/>
      <c r="G449" s="220" t="s">
        <v>410</v>
      </c>
      <c r="H449" s="278" t="s">
        <v>512</v>
      </c>
      <c r="I449" s="222" t="s">
        <v>6</v>
      </c>
      <c r="J449" s="220" t="s">
        <v>1</v>
      </c>
      <c r="K449" s="148"/>
      <c r="L449" s="220">
        <f t="shared" si="14"/>
        <v>4209</v>
      </c>
      <c r="M449" s="220">
        <v>1</v>
      </c>
      <c r="N449" s="220" t="s">
        <v>13</v>
      </c>
      <c r="O449" s="220"/>
      <c r="P449" s="220"/>
      <c r="Q449" s="295"/>
      <c r="R449" s="236"/>
      <c r="S449" s="236"/>
      <c r="T449" s="236"/>
      <c r="U449" s="236"/>
      <c r="V449" s="236"/>
      <c r="W449" s="236"/>
      <c r="X449" s="236"/>
    </row>
    <row r="450" spans="1:24" s="18" customFormat="1" ht="16.149999999999999" hidden="1" customHeight="1" outlineLevel="2" thickBot="1" x14ac:dyDescent="0.3">
      <c r="A450" s="63"/>
      <c r="B450" s="286"/>
      <c r="C450" s="286"/>
      <c r="D450" s="291"/>
      <c r="E450" s="292"/>
      <c r="F450" s="293"/>
      <c r="G450" s="264"/>
      <c r="H450" s="264"/>
      <c r="I450" s="286"/>
      <c r="J450" s="264"/>
      <c r="K450" s="148"/>
      <c r="L450" s="264"/>
      <c r="M450" s="264"/>
      <c r="N450" s="264"/>
      <c r="O450" s="264"/>
      <c r="P450" s="264"/>
      <c r="Q450" s="296"/>
      <c r="R450" s="236"/>
      <c r="S450" s="236"/>
      <c r="T450" s="236"/>
      <c r="U450" s="236"/>
      <c r="V450" s="236"/>
      <c r="W450" s="236"/>
      <c r="X450" s="236"/>
    </row>
    <row r="451" spans="1:24" s="18" customFormat="1" ht="88.5" hidden="1" customHeight="1" outlineLevel="2" thickBot="1" x14ac:dyDescent="0.3">
      <c r="A451" s="63"/>
      <c r="B451" s="62"/>
      <c r="C451" s="50" t="s">
        <v>5</v>
      </c>
      <c r="D451" s="277" t="s">
        <v>514</v>
      </c>
      <c r="E451" s="275"/>
      <c r="F451" s="273"/>
      <c r="G451" s="187" t="s">
        <v>319</v>
      </c>
      <c r="H451" s="29" t="s">
        <v>513</v>
      </c>
      <c r="I451" s="199" t="s">
        <v>6</v>
      </c>
      <c r="J451" s="187" t="s">
        <v>1</v>
      </c>
      <c r="K451" s="148"/>
      <c r="L451" s="187">
        <f>L449+M449</f>
        <v>4210</v>
      </c>
      <c r="M451" s="190">
        <v>2</v>
      </c>
      <c r="N451" s="187" t="s">
        <v>7</v>
      </c>
      <c r="O451" s="187"/>
      <c r="P451" s="187"/>
      <c r="Q451" s="181"/>
      <c r="R451" s="55"/>
      <c r="S451" s="55"/>
    </row>
    <row r="452" spans="1:24" s="18" customFormat="1" hidden="1" outlineLevel="2" thickBot="1" x14ac:dyDescent="0.3">
      <c r="A452" s="63"/>
      <c r="B452" s="62"/>
      <c r="C452" s="50" t="s">
        <v>5</v>
      </c>
      <c r="D452" s="274" t="s">
        <v>392</v>
      </c>
      <c r="E452" s="275"/>
      <c r="F452" s="273"/>
      <c r="G452" s="187" t="s">
        <v>319</v>
      </c>
      <c r="H452" s="29" t="s">
        <v>512</v>
      </c>
      <c r="I452" s="199" t="s">
        <v>6</v>
      </c>
      <c r="J452" s="187"/>
      <c r="K452" s="148"/>
      <c r="L452" s="187">
        <f t="shared" si="14"/>
        <v>4212</v>
      </c>
      <c r="M452" s="190">
        <v>16</v>
      </c>
      <c r="N452" s="187" t="s">
        <v>13</v>
      </c>
      <c r="O452" s="187"/>
      <c r="P452" s="187"/>
      <c r="Q452" s="181"/>
      <c r="R452" s="55"/>
      <c r="S452" s="55"/>
    </row>
    <row r="453" spans="1:24" s="48" customFormat="1" ht="12.6" outlineLevel="1" collapsed="1" thickBot="1" x14ac:dyDescent="0.3">
      <c r="A453" s="64" t="s">
        <v>494</v>
      </c>
      <c r="B453" s="69"/>
      <c r="C453" s="69"/>
      <c r="D453" s="154" t="s">
        <v>510</v>
      </c>
      <c r="E453" s="154"/>
      <c r="F453" s="70"/>
      <c r="G453" s="70"/>
      <c r="H453" s="71"/>
      <c r="I453" s="68"/>
      <c r="J453" s="70"/>
      <c r="K453" s="134"/>
      <c r="L453" s="108">
        <v>5000</v>
      </c>
      <c r="M453" s="68">
        <f>SUM(M454:M476)</f>
        <v>496</v>
      </c>
      <c r="N453" s="70"/>
      <c r="O453" s="70"/>
      <c r="P453" s="71"/>
      <c r="Q453" s="74"/>
    </row>
    <row r="454" spans="1:24" s="18" customFormat="1" ht="15" hidden="1" customHeight="1" outlineLevel="2" thickBot="1" x14ac:dyDescent="0.3">
      <c r="A454" s="63"/>
      <c r="B454" s="50" t="s">
        <v>5</v>
      </c>
      <c r="C454" s="59" t="s">
        <v>5</v>
      </c>
      <c r="D454" s="274" t="s">
        <v>493</v>
      </c>
      <c r="E454" s="275"/>
      <c r="F454" s="273"/>
      <c r="G454" s="86" t="s">
        <v>505</v>
      </c>
      <c r="H454" s="86" t="s">
        <v>506</v>
      </c>
      <c r="I454" s="60" t="s">
        <v>6</v>
      </c>
      <c r="J454" s="86" t="s">
        <v>1</v>
      </c>
      <c r="K454" s="128"/>
      <c r="L454" s="191">
        <f>L453</f>
        <v>5000</v>
      </c>
      <c r="M454" s="191">
        <v>32</v>
      </c>
      <c r="N454" s="86" t="s">
        <v>505</v>
      </c>
      <c r="O454" s="86"/>
      <c r="P454" s="86"/>
      <c r="Q454" s="74"/>
    </row>
    <row r="455" spans="1:24" s="18" customFormat="1" ht="15" hidden="1" customHeight="1" outlineLevel="2" thickBot="1" x14ac:dyDescent="0.3">
      <c r="A455" s="63"/>
      <c r="B455" s="51" t="s">
        <v>5</v>
      </c>
      <c r="C455" s="52" t="s">
        <v>5</v>
      </c>
      <c r="D455" s="274" t="s">
        <v>495</v>
      </c>
      <c r="E455" s="275"/>
      <c r="F455" s="273"/>
      <c r="G455" s="86" t="s">
        <v>505</v>
      </c>
      <c r="H455" s="86" t="s">
        <v>506</v>
      </c>
      <c r="I455" s="61" t="s">
        <v>6</v>
      </c>
      <c r="J455" s="87" t="s">
        <v>1</v>
      </c>
      <c r="K455" s="128"/>
      <c r="L455" s="196">
        <f>L454+M454</f>
        <v>5032</v>
      </c>
      <c r="M455" s="196">
        <v>32</v>
      </c>
      <c r="N455" s="86" t="s">
        <v>505</v>
      </c>
      <c r="O455" s="87"/>
      <c r="P455" s="87"/>
      <c r="Q455" s="74"/>
    </row>
    <row r="456" spans="1:24" s="18" customFormat="1" ht="15" hidden="1" customHeight="1" outlineLevel="2" thickBot="1" x14ac:dyDescent="0.3">
      <c r="A456" s="63"/>
      <c r="B456" s="51" t="s">
        <v>5</v>
      </c>
      <c r="C456" s="52" t="s">
        <v>5</v>
      </c>
      <c r="D456" s="274" t="s">
        <v>496</v>
      </c>
      <c r="E456" s="275"/>
      <c r="F456" s="273"/>
      <c r="G456" s="86" t="s">
        <v>505</v>
      </c>
      <c r="H456" s="86" t="s">
        <v>506</v>
      </c>
      <c r="I456" s="61" t="s">
        <v>6</v>
      </c>
      <c r="J456" s="87" t="s">
        <v>1</v>
      </c>
      <c r="K456" s="128"/>
      <c r="L456" s="196">
        <f t="shared" ref="L456:L465" si="15">L455+M455</f>
        <v>5064</v>
      </c>
      <c r="M456" s="196">
        <v>32</v>
      </c>
      <c r="N456" s="86" t="s">
        <v>505</v>
      </c>
      <c r="O456" s="87"/>
      <c r="P456" s="87"/>
      <c r="Q456" s="74"/>
    </row>
    <row r="457" spans="1:24" s="18" customFormat="1" ht="15" hidden="1" customHeight="1" outlineLevel="2" thickBot="1" x14ac:dyDescent="0.3">
      <c r="A457" s="63"/>
      <c r="B457" s="51" t="s">
        <v>5</v>
      </c>
      <c r="C457" s="52" t="s">
        <v>5</v>
      </c>
      <c r="D457" s="274" t="s">
        <v>497</v>
      </c>
      <c r="E457" s="275"/>
      <c r="F457" s="273"/>
      <c r="G457" s="86" t="s">
        <v>505</v>
      </c>
      <c r="H457" s="86" t="s">
        <v>506</v>
      </c>
      <c r="I457" s="61" t="s">
        <v>6</v>
      </c>
      <c r="J457" s="87" t="s">
        <v>1</v>
      </c>
      <c r="K457" s="128"/>
      <c r="L457" s="196">
        <f t="shared" si="15"/>
        <v>5096</v>
      </c>
      <c r="M457" s="196">
        <v>32</v>
      </c>
      <c r="N457" s="86" t="s">
        <v>505</v>
      </c>
      <c r="O457" s="87"/>
      <c r="P457" s="87"/>
      <c r="Q457" s="74"/>
    </row>
    <row r="458" spans="1:24" s="18" customFormat="1" hidden="1" outlineLevel="2" thickBot="1" x14ac:dyDescent="0.3">
      <c r="A458" s="63"/>
      <c r="B458" s="51" t="s">
        <v>5</v>
      </c>
      <c r="C458" s="52" t="s">
        <v>5</v>
      </c>
      <c r="D458" s="274" t="s">
        <v>498</v>
      </c>
      <c r="E458" s="275"/>
      <c r="F458" s="273"/>
      <c r="G458" s="86" t="s">
        <v>505</v>
      </c>
      <c r="H458" s="86" t="s">
        <v>506</v>
      </c>
      <c r="I458" s="61" t="s">
        <v>6</v>
      </c>
      <c r="J458" s="87" t="s">
        <v>1</v>
      </c>
      <c r="K458" s="128"/>
      <c r="L458" s="196">
        <f t="shared" si="15"/>
        <v>5128</v>
      </c>
      <c r="M458" s="196">
        <v>32</v>
      </c>
      <c r="N458" s="86" t="s">
        <v>505</v>
      </c>
      <c r="O458" s="87"/>
      <c r="P458" s="87"/>
      <c r="Q458" s="74"/>
    </row>
    <row r="459" spans="1:24" s="18" customFormat="1" ht="15.75" hidden="1" customHeight="1" outlineLevel="2" thickBot="1" x14ac:dyDescent="0.3">
      <c r="A459" s="63"/>
      <c r="B459" s="51" t="s">
        <v>5</v>
      </c>
      <c r="C459" s="51" t="s">
        <v>5</v>
      </c>
      <c r="D459" s="281" t="s">
        <v>509</v>
      </c>
      <c r="E459" s="294"/>
      <c r="F459" s="282"/>
      <c r="G459" s="188" t="s">
        <v>505</v>
      </c>
      <c r="H459" s="86" t="s">
        <v>506</v>
      </c>
      <c r="I459" s="192" t="s">
        <v>0</v>
      </c>
      <c r="J459" s="188" t="s">
        <v>1</v>
      </c>
      <c r="K459" s="131"/>
      <c r="L459" s="196">
        <f t="shared" si="15"/>
        <v>5160</v>
      </c>
      <c r="M459" s="188">
        <v>32</v>
      </c>
      <c r="N459" s="86" t="s">
        <v>505</v>
      </c>
      <c r="O459" s="188"/>
      <c r="P459" s="188"/>
      <c r="Q459" s="204"/>
      <c r="R459" s="31"/>
      <c r="S459" s="31"/>
    </row>
    <row r="460" spans="1:24" s="18" customFormat="1" ht="15" hidden="1" customHeight="1" outlineLevel="2" thickBot="1" x14ac:dyDescent="0.3">
      <c r="A460" s="63"/>
      <c r="B460" s="51" t="s">
        <v>5</v>
      </c>
      <c r="C460" s="52" t="s">
        <v>5</v>
      </c>
      <c r="D460" s="274" t="s">
        <v>499</v>
      </c>
      <c r="E460" s="275"/>
      <c r="F460" s="273"/>
      <c r="G460" s="86" t="s">
        <v>505</v>
      </c>
      <c r="H460" s="86" t="s">
        <v>506</v>
      </c>
      <c r="I460" s="61" t="s">
        <v>6</v>
      </c>
      <c r="J460" s="87" t="s">
        <v>1</v>
      </c>
      <c r="K460" s="128"/>
      <c r="L460" s="196">
        <f t="shared" si="15"/>
        <v>5192</v>
      </c>
      <c r="M460" s="196">
        <v>32</v>
      </c>
      <c r="N460" s="86" t="s">
        <v>505</v>
      </c>
      <c r="O460" s="87"/>
      <c r="P460" s="87"/>
      <c r="Q460" s="74"/>
    </row>
    <row r="461" spans="1:24" s="18" customFormat="1" ht="15" hidden="1" customHeight="1" outlineLevel="2" thickBot="1" x14ac:dyDescent="0.3">
      <c r="A461" s="63"/>
      <c r="B461" s="51" t="s">
        <v>5</v>
      </c>
      <c r="C461" s="52" t="s">
        <v>5</v>
      </c>
      <c r="D461" s="274" t="s">
        <v>500</v>
      </c>
      <c r="E461" s="275"/>
      <c r="F461" s="273"/>
      <c r="G461" s="86" t="s">
        <v>505</v>
      </c>
      <c r="H461" s="86" t="s">
        <v>506</v>
      </c>
      <c r="I461" s="61" t="s">
        <v>6</v>
      </c>
      <c r="J461" s="87" t="s">
        <v>1</v>
      </c>
      <c r="K461" s="128"/>
      <c r="L461" s="196">
        <f t="shared" si="15"/>
        <v>5224</v>
      </c>
      <c r="M461" s="196">
        <v>32</v>
      </c>
      <c r="N461" s="86" t="s">
        <v>505</v>
      </c>
      <c r="O461" s="87"/>
      <c r="P461" s="87"/>
      <c r="Q461" s="74"/>
    </row>
    <row r="462" spans="1:24" s="18" customFormat="1" ht="15" hidden="1" customHeight="1" outlineLevel="2" thickBot="1" x14ac:dyDescent="0.3">
      <c r="A462" s="63"/>
      <c r="B462" s="51" t="s">
        <v>5</v>
      </c>
      <c r="C462" s="52" t="s">
        <v>5</v>
      </c>
      <c r="D462" s="274" t="s">
        <v>501</v>
      </c>
      <c r="E462" s="275"/>
      <c r="F462" s="273"/>
      <c r="G462" s="86" t="s">
        <v>505</v>
      </c>
      <c r="H462" s="86" t="s">
        <v>506</v>
      </c>
      <c r="I462" s="61" t="s">
        <v>6</v>
      </c>
      <c r="J462" s="87" t="s">
        <v>1</v>
      </c>
      <c r="K462" s="128"/>
      <c r="L462" s="196">
        <f t="shared" si="15"/>
        <v>5256</v>
      </c>
      <c r="M462" s="196">
        <v>32</v>
      </c>
      <c r="N462" s="86" t="s">
        <v>505</v>
      </c>
      <c r="O462" s="87"/>
      <c r="P462" s="87"/>
      <c r="Q462" s="74"/>
    </row>
    <row r="463" spans="1:24" s="18" customFormat="1" ht="15" hidden="1" customHeight="1" outlineLevel="2" thickBot="1" x14ac:dyDescent="0.3">
      <c r="A463" s="63"/>
      <c r="B463" s="51" t="s">
        <v>5</v>
      </c>
      <c r="C463" s="52" t="s">
        <v>5</v>
      </c>
      <c r="D463" s="274" t="s">
        <v>502</v>
      </c>
      <c r="E463" s="275"/>
      <c r="F463" s="273"/>
      <c r="G463" s="86" t="s">
        <v>505</v>
      </c>
      <c r="H463" s="86" t="s">
        <v>506</v>
      </c>
      <c r="I463" s="61" t="s">
        <v>6</v>
      </c>
      <c r="J463" s="87" t="s">
        <v>1</v>
      </c>
      <c r="K463" s="128"/>
      <c r="L463" s="196">
        <f t="shared" si="15"/>
        <v>5288</v>
      </c>
      <c r="M463" s="196">
        <v>32</v>
      </c>
      <c r="N463" s="86" t="s">
        <v>505</v>
      </c>
      <c r="O463" s="87"/>
      <c r="P463" s="87"/>
      <c r="Q463" s="74"/>
    </row>
    <row r="464" spans="1:24" s="18" customFormat="1" ht="15" hidden="1" customHeight="1" outlineLevel="2" thickBot="1" x14ac:dyDescent="0.3">
      <c r="A464" s="63"/>
      <c r="B464" s="51" t="s">
        <v>5</v>
      </c>
      <c r="C464" s="52" t="s">
        <v>5</v>
      </c>
      <c r="D464" s="274" t="s">
        <v>503</v>
      </c>
      <c r="E464" s="275"/>
      <c r="F464" s="273"/>
      <c r="G464" s="86" t="s">
        <v>505</v>
      </c>
      <c r="H464" s="86" t="s">
        <v>506</v>
      </c>
      <c r="I464" s="61" t="s">
        <v>6</v>
      </c>
      <c r="J464" s="87" t="s">
        <v>1</v>
      </c>
      <c r="K464" s="128"/>
      <c r="L464" s="196">
        <f t="shared" si="15"/>
        <v>5320</v>
      </c>
      <c r="M464" s="196">
        <v>4</v>
      </c>
      <c r="N464" s="86" t="s">
        <v>505</v>
      </c>
      <c r="O464" s="87"/>
      <c r="P464" s="87"/>
      <c r="Q464" s="74"/>
    </row>
    <row r="465" spans="1:17" s="18" customFormat="1" hidden="1" outlineLevel="2" thickBot="1" x14ac:dyDescent="0.3">
      <c r="A465" s="63"/>
      <c r="B465" s="51" t="s">
        <v>5</v>
      </c>
      <c r="C465" s="52" t="s">
        <v>5</v>
      </c>
      <c r="D465" s="274" t="s">
        <v>504</v>
      </c>
      <c r="E465" s="275"/>
      <c r="F465" s="273"/>
      <c r="G465" s="86" t="s">
        <v>505</v>
      </c>
      <c r="H465" s="86" t="s">
        <v>506</v>
      </c>
      <c r="I465" s="61" t="s">
        <v>6</v>
      </c>
      <c r="J465" s="87" t="s">
        <v>1</v>
      </c>
      <c r="K465" s="128"/>
      <c r="L465" s="196">
        <f t="shared" si="15"/>
        <v>5324</v>
      </c>
      <c r="M465" s="196">
        <v>4</v>
      </c>
      <c r="N465" s="86" t="s">
        <v>505</v>
      </c>
      <c r="O465" s="87"/>
      <c r="P465" s="87"/>
      <c r="Q465" s="74"/>
    </row>
    <row r="466" spans="1:17" s="48" customFormat="1" ht="12.6" outlineLevel="1" collapsed="1" thickBot="1" x14ac:dyDescent="0.3">
      <c r="A466" s="64" t="s">
        <v>285</v>
      </c>
      <c r="B466" s="69"/>
      <c r="C466" s="69"/>
      <c r="D466" s="154" t="s">
        <v>287</v>
      </c>
      <c r="E466" s="154"/>
      <c r="F466" s="70"/>
      <c r="G466" s="70"/>
      <c r="H466" s="71"/>
      <c r="I466" s="68"/>
      <c r="J466" s="70"/>
      <c r="K466" s="134"/>
      <c r="L466" s="108">
        <v>7000</v>
      </c>
      <c r="M466" s="68">
        <f>SUM(M467:M482)</f>
        <v>158</v>
      </c>
      <c r="N466" s="70"/>
      <c r="O466" s="70"/>
      <c r="P466" s="71"/>
      <c r="Q466" s="74"/>
    </row>
    <row r="467" spans="1:17" s="18" customFormat="1" ht="15" hidden="1" customHeight="1" outlineLevel="2" thickBot="1" x14ac:dyDescent="0.3">
      <c r="A467" s="63"/>
      <c r="B467" s="50" t="s">
        <v>5</v>
      </c>
      <c r="C467" s="59" t="s">
        <v>5</v>
      </c>
      <c r="D467" s="274" t="s">
        <v>492</v>
      </c>
      <c r="E467" s="275"/>
      <c r="F467" s="273"/>
      <c r="G467" s="86"/>
      <c r="H467" s="86" t="s">
        <v>16</v>
      </c>
      <c r="I467" s="60" t="s">
        <v>6</v>
      </c>
      <c r="J467" s="86" t="s">
        <v>1</v>
      </c>
      <c r="K467" s="128"/>
      <c r="L467" s="191">
        <f>L466</f>
        <v>7000</v>
      </c>
      <c r="M467" s="191">
        <v>1</v>
      </c>
      <c r="N467" s="86" t="s">
        <v>13</v>
      </c>
      <c r="O467" s="86"/>
      <c r="P467" s="86"/>
      <c r="Q467" s="74"/>
    </row>
    <row r="468" spans="1:17" s="18" customFormat="1" ht="15" hidden="1" customHeight="1" outlineLevel="2" thickBot="1" x14ac:dyDescent="0.3">
      <c r="A468" s="63"/>
      <c r="B468" s="51" t="s">
        <v>5</v>
      </c>
      <c r="C468" s="52" t="s">
        <v>5</v>
      </c>
      <c r="D468" s="274" t="s">
        <v>515</v>
      </c>
      <c r="E468" s="275"/>
      <c r="F468" s="273"/>
      <c r="G468" s="87"/>
      <c r="H468" s="86" t="s">
        <v>16</v>
      </c>
      <c r="I468" s="61" t="s">
        <v>6</v>
      </c>
      <c r="J468" s="87" t="s">
        <v>1</v>
      </c>
      <c r="K468" s="128"/>
      <c r="L468" s="196">
        <f t="shared" ref="L468:L482" si="16">L467+M467</f>
        <v>7001</v>
      </c>
      <c r="M468" s="196">
        <v>1</v>
      </c>
      <c r="N468" s="87" t="s">
        <v>13</v>
      </c>
      <c r="O468" s="87"/>
      <c r="P468" s="87"/>
      <c r="Q468" s="74"/>
    </row>
    <row r="469" spans="1:17" s="18" customFormat="1" ht="15" hidden="1" customHeight="1" outlineLevel="2" thickBot="1" x14ac:dyDescent="0.3">
      <c r="A469" s="63"/>
      <c r="B469" s="51" t="s">
        <v>5</v>
      </c>
      <c r="C469" s="52" t="s">
        <v>5</v>
      </c>
      <c r="D469" s="274" t="s">
        <v>516</v>
      </c>
      <c r="E469" s="275"/>
      <c r="F469" s="273"/>
      <c r="G469" s="87"/>
      <c r="H469" s="86" t="s">
        <v>16</v>
      </c>
      <c r="I469" s="61" t="s">
        <v>6</v>
      </c>
      <c r="J469" s="87" t="s">
        <v>1</v>
      </c>
      <c r="K469" s="128"/>
      <c r="L469" s="196">
        <f t="shared" si="16"/>
        <v>7002</v>
      </c>
      <c r="M469" s="196">
        <v>1</v>
      </c>
      <c r="N469" s="87" t="s">
        <v>13</v>
      </c>
      <c r="O469" s="87"/>
      <c r="P469" s="87"/>
      <c r="Q469" s="74"/>
    </row>
    <row r="470" spans="1:17" s="18" customFormat="1" ht="15" hidden="1" customHeight="1" outlineLevel="2" thickBot="1" x14ac:dyDescent="0.3">
      <c r="A470" s="63"/>
      <c r="B470" s="51" t="s">
        <v>5</v>
      </c>
      <c r="C470" s="52" t="s">
        <v>5</v>
      </c>
      <c r="D470" s="274" t="s">
        <v>523</v>
      </c>
      <c r="E470" s="275"/>
      <c r="F470" s="273"/>
      <c r="G470" s="87"/>
      <c r="H470" s="87" t="s">
        <v>16</v>
      </c>
      <c r="I470" s="61" t="s">
        <v>6</v>
      </c>
      <c r="J470" s="87" t="s">
        <v>1</v>
      </c>
      <c r="K470" s="128"/>
      <c r="L470" s="196">
        <f t="shared" si="16"/>
        <v>7003</v>
      </c>
      <c r="M470" s="196">
        <v>1</v>
      </c>
      <c r="N470" s="87" t="s">
        <v>13</v>
      </c>
      <c r="O470" s="87"/>
      <c r="P470" s="87"/>
      <c r="Q470" s="74"/>
    </row>
    <row r="471" spans="1:17" s="18" customFormat="1" hidden="1" outlineLevel="2" thickBot="1" x14ac:dyDescent="0.3">
      <c r="A471" s="63"/>
      <c r="B471" s="51" t="s">
        <v>5</v>
      </c>
      <c r="C471" s="52" t="s">
        <v>5</v>
      </c>
      <c r="D471" s="274" t="s">
        <v>89</v>
      </c>
      <c r="E471" s="275"/>
      <c r="F471" s="273"/>
      <c r="G471" s="87"/>
      <c r="H471" s="87" t="s">
        <v>88</v>
      </c>
      <c r="I471" s="61" t="s">
        <v>6</v>
      </c>
      <c r="J471" s="87" t="s">
        <v>1</v>
      </c>
      <c r="K471" s="128"/>
      <c r="L471" s="196">
        <f t="shared" si="16"/>
        <v>7004</v>
      </c>
      <c r="M471" s="196">
        <v>1</v>
      </c>
      <c r="N471" s="87" t="s">
        <v>13</v>
      </c>
      <c r="O471" s="87"/>
      <c r="P471" s="87"/>
      <c r="Q471" s="74"/>
    </row>
    <row r="472" spans="1:17" s="18" customFormat="1" ht="69" hidden="1" outlineLevel="2" thickBot="1" x14ac:dyDescent="0.3">
      <c r="A472" s="63"/>
      <c r="B472" s="51" t="s">
        <v>5</v>
      </c>
      <c r="C472" s="52" t="s">
        <v>5</v>
      </c>
      <c r="D472" s="274" t="s">
        <v>90</v>
      </c>
      <c r="E472" s="275"/>
      <c r="F472" s="273"/>
      <c r="G472" s="88"/>
      <c r="H472" s="88" t="s">
        <v>149</v>
      </c>
      <c r="I472" s="61" t="s">
        <v>6</v>
      </c>
      <c r="J472" s="87" t="s">
        <v>1</v>
      </c>
      <c r="K472" s="128"/>
      <c r="L472" s="196">
        <f t="shared" si="16"/>
        <v>7005</v>
      </c>
      <c r="M472" s="196">
        <v>1</v>
      </c>
      <c r="N472" s="87" t="s">
        <v>13</v>
      </c>
      <c r="O472" s="88"/>
      <c r="P472" s="88"/>
      <c r="Q472" s="74"/>
    </row>
    <row r="473" spans="1:17" s="18" customFormat="1" ht="15" hidden="1" customHeight="1" outlineLevel="2" thickBot="1" x14ac:dyDescent="0.3">
      <c r="A473" s="63"/>
      <c r="B473" s="51" t="s">
        <v>5</v>
      </c>
      <c r="C473" s="52" t="s">
        <v>5</v>
      </c>
      <c r="D473" s="274" t="s">
        <v>91</v>
      </c>
      <c r="E473" s="275"/>
      <c r="F473" s="273"/>
      <c r="G473" s="29"/>
      <c r="H473" s="29"/>
      <c r="I473" s="61" t="s">
        <v>6</v>
      </c>
      <c r="J473" s="87" t="s">
        <v>1</v>
      </c>
      <c r="K473" s="128"/>
      <c r="L473" s="196">
        <f t="shared" si="16"/>
        <v>7006</v>
      </c>
      <c r="M473" s="196">
        <v>1</v>
      </c>
      <c r="N473" s="87" t="s">
        <v>13</v>
      </c>
      <c r="O473" s="29"/>
      <c r="P473" s="86"/>
      <c r="Q473" s="74"/>
    </row>
    <row r="474" spans="1:17" s="18" customFormat="1" ht="15" hidden="1" customHeight="1" outlineLevel="2" thickBot="1" x14ac:dyDescent="0.3">
      <c r="A474" s="63"/>
      <c r="B474" s="51" t="s">
        <v>5</v>
      </c>
      <c r="C474" s="52" t="s">
        <v>5</v>
      </c>
      <c r="D474" s="274" t="s">
        <v>92</v>
      </c>
      <c r="E474" s="275"/>
      <c r="F474" s="273"/>
      <c r="G474" s="87"/>
      <c r="H474" s="87"/>
      <c r="I474" s="61" t="s">
        <v>6</v>
      </c>
      <c r="J474" s="87"/>
      <c r="K474" s="128"/>
      <c r="L474" s="196">
        <f t="shared" si="16"/>
        <v>7007</v>
      </c>
      <c r="M474" s="196">
        <v>1</v>
      </c>
      <c r="N474" s="87" t="s">
        <v>13</v>
      </c>
      <c r="O474" s="87"/>
      <c r="P474" s="87"/>
      <c r="Q474" s="74"/>
    </row>
    <row r="475" spans="1:17" s="18" customFormat="1" ht="27" hidden="1" customHeight="1" outlineLevel="2" thickBot="1" x14ac:dyDescent="0.3">
      <c r="A475" s="63"/>
      <c r="B475" s="51" t="s">
        <v>5</v>
      </c>
      <c r="C475" s="52" t="s">
        <v>5</v>
      </c>
      <c r="D475" s="274" t="s">
        <v>93</v>
      </c>
      <c r="E475" s="275"/>
      <c r="F475" s="273"/>
      <c r="G475" s="87"/>
      <c r="H475" s="87" t="s">
        <v>100</v>
      </c>
      <c r="I475" s="61" t="s">
        <v>6</v>
      </c>
      <c r="J475" s="87"/>
      <c r="K475" s="128"/>
      <c r="L475" s="196">
        <f t="shared" si="16"/>
        <v>7008</v>
      </c>
      <c r="M475" s="196">
        <v>1</v>
      </c>
      <c r="N475" s="87" t="s">
        <v>13</v>
      </c>
      <c r="O475" s="87"/>
      <c r="P475" s="87"/>
      <c r="Q475" s="74"/>
    </row>
    <row r="476" spans="1:17" s="18" customFormat="1" ht="15" hidden="1" customHeight="1" outlineLevel="2" thickBot="1" x14ac:dyDescent="0.3">
      <c r="A476" s="63"/>
      <c r="B476" s="51" t="s">
        <v>5</v>
      </c>
      <c r="C476" s="52" t="s">
        <v>5</v>
      </c>
      <c r="D476" s="274" t="s">
        <v>94</v>
      </c>
      <c r="E476" s="275"/>
      <c r="F476" s="273"/>
      <c r="G476" s="87"/>
      <c r="H476" s="87"/>
      <c r="I476" s="61" t="s">
        <v>0</v>
      </c>
      <c r="J476" s="87"/>
      <c r="K476" s="128"/>
      <c r="L476" s="196">
        <f t="shared" si="16"/>
        <v>7009</v>
      </c>
      <c r="M476" s="196">
        <v>1</v>
      </c>
      <c r="N476" s="87" t="s">
        <v>13</v>
      </c>
      <c r="O476" s="87"/>
      <c r="P476" s="87"/>
      <c r="Q476" s="74"/>
    </row>
    <row r="477" spans="1:17" s="18" customFormat="1" ht="15" hidden="1" customHeight="1" outlineLevel="2" thickBot="1" x14ac:dyDescent="0.3">
      <c r="A477" s="63"/>
      <c r="B477" s="51" t="s">
        <v>5</v>
      </c>
      <c r="C477" s="52" t="s">
        <v>5</v>
      </c>
      <c r="D477" s="274" t="s">
        <v>95</v>
      </c>
      <c r="E477" s="275"/>
      <c r="F477" s="273"/>
      <c r="G477" s="87"/>
      <c r="H477" s="87"/>
      <c r="I477" s="61" t="s">
        <v>0</v>
      </c>
      <c r="J477" s="87"/>
      <c r="K477" s="128"/>
      <c r="L477" s="196">
        <f t="shared" si="16"/>
        <v>7010</v>
      </c>
      <c r="M477" s="196">
        <v>16</v>
      </c>
      <c r="N477" s="87" t="s">
        <v>13</v>
      </c>
      <c r="O477" s="87"/>
      <c r="P477" s="87"/>
      <c r="Q477" s="74"/>
    </row>
    <row r="478" spans="1:17" s="18" customFormat="1" ht="15" hidden="1" customHeight="1" outlineLevel="2" thickBot="1" x14ac:dyDescent="0.3">
      <c r="A478" s="63"/>
      <c r="B478" s="51" t="s">
        <v>5</v>
      </c>
      <c r="C478" s="52" t="s">
        <v>5</v>
      </c>
      <c r="D478" s="274" t="s">
        <v>96</v>
      </c>
      <c r="E478" s="275"/>
      <c r="F478" s="273"/>
      <c r="G478" s="87"/>
      <c r="H478" s="87"/>
      <c r="I478" s="61" t="s">
        <v>0</v>
      </c>
      <c r="J478" s="87"/>
      <c r="K478" s="128"/>
      <c r="L478" s="196">
        <f t="shared" si="16"/>
        <v>7026</v>
      </c>
      <c r="M478" s="196">
        <v>1</v>
      </c>
      <c r="N478" s="87" t="s">
        <v>13</v>
      </c>
      <c r="O478" s="87"/>
      <c r="P478" s="87"/>
      <c r="Q478" s="74"/>
    </row>
    <row r="479" spans="1:17" s="18" customFormat="1" ht="15" hidden="1" customHeight="1" outlineLevel="2" thickBot="1" x14ac:dyDescent="0.3">
      <c r="A479" s="63"/>
      <c r="B479" s="51" t="s">
        <v>5</v>
      </c>
      <c r="C479" s="52" t="s">
        <v>5</v>
      </c>
      <c r="D479" s="274" t="s">
        <v>97</v>
      </c>
      <c r="E479" s="275"/>
      <c r="F479" s="273"/>
      <c r="G479" s="87"/>
      <c r="H479" s="87"/>
      <c r="I479" s="61" t="s">
        <v>0</v>
      </c>
      <c r="J479" s="87"/>
      <c r="K479" s="128"/>
      <c r="L479" s="196">
        <f t="shared" si="16"/>
        <v>7027</v>
      </c>
      <c r="M479" s="196">
        <v>1</v>
      </c>
      <c r="N479" s="87" t="s">
        <v>13</v>
      </c>
      <c r="O479" s="87"/>
      <c r="P479" s="87"/>
      <c r="Q479" s="74"/>
    </row>
    <row r="480" spans="1:17" s="18" customFormat="1" ht="15" hidden="1" customHeight="1" outlineLevel="2" thickBot="1" x14ac:dyDescent="0.3">
      <c r="A480" s="63"/>
      <c r="B480" s="51" t="s">
        <v>5</v>
      </c>
      <c r="C480" s="52" t="s">
        <v>5</v>
      </c>
      <c r="D480" s="274" t="s">
        <v>98</v>
      </c>
      <c r="E480" s="275"/>
      <c r="F480" s="273"/>
      <c r="G480" s="87"/>
      <c r="H480" s="87"/>
      <c r="I480" s="61" t="s">
        <v>0</v>
      </c>
      <c r="J480" s="87"/>
      <c r="K480" s="128"/>
      <c r="L480" s="196">
        <f t="shared" si="16"/>
        <v>7028</v>
      </c>
      <c r="M480" s="196">
        <v>1</v>
      </c>
      <c r="N480" s="87" t="s">
        <v>13</v>
      </c>
      <c r="O480" s="87"/>
      <c r="P480" s="87"/>
      <c r="Q480" s="74"/>
    </row>
    <row r="481" spans="1:17" s="18" customFormat="1" ht="15" hidden="1" customHeight="1" outlineLevel="2" thickBot="1" x14ac:dyDescent="0.3">
      <c r="A481" s="63"/>
      <c r="B481" s="51" t="s">
        <v>5</v>
      </c>
      <c r="C481" s="52" t="s">
        <v>5</v>
      </c>
      <c r="D481" s="274" t="s">
        <v>99</v>
      </c>
      <c r="E481" s="275"/>
      <c r="F481" s="273"/>
      <c r="G481" s="87"/>
      <c r="H481" s="87"/>
      <c r="I481" s="61" t="s">
        <v>0</v>
      </c>
      <c r="J481" s="87"/>
      <c r="K481" s="128"/>
      <c r="L481" s="196">
        <f t="shared" si="16"/>
        <v>7029</v>
      </c>
      <c r="M481" s="196">
        <v>128</v>
      </c>
      <c r="N481" s="87" t="s">
        <v>13</v>
      </c>
      <c r="O481" s="87"/>
      <c r="P481" s="87"/>
      <c r="Q481" s="74"/>
    </row>
    <row r="482" spans="1:17" s="18" customFormat="1" ht="15" hidden="1" customHeight="1" outlineLevel="2" thickBot="1" x14ac:dyDescent="0.3">
      <c r="A482" s="63"/>
      <c r="B482" s="51" t="s">
        <v>5</v>
      </c>
      <c r="C482" s="52" t="s">
        <v>5</v>
      </c>
      <c r="D482" s="274" t="s">
        <v>45</v>
      </c>
      <c r="E482" s="275"/>
      <c r="F482" s="273"/>
      <c r="G482" s="87"/>
      <c r="H482" s="87" t="s">
        <v>67</v>
      </c>
      <c r="I482" s="61" t="s">
        <v>6</v>
      </c>
      <c r="J482" s="87"/>
      <c r="K482" s="128"/>
      <c r="L482" s="196">
        <f t="shared" si="16"/>
        <v>7157</v>
      </c>
      <c r="M482" s="196">
        <v>1</v>
      </c>
      <c r="N482" s="87" t="s">
        <v>13</v>
      </c>
      <c r="O482" s="87"/>
      <c r="P482" s="87"/>
      <c r="Q482" s="74"/>
    </row>
    <row r="483" spans="1:17" ht="18" hidden="1" customHeight="1" outlineLevel="2" thickBot="1" x14ac:dyDescent="0.35">
      <c r="A483"/>
      <c r="B483" s="1"/>
      <c r="C483" s="2"/>
      <c r="D483" s="224" t="s">
        <v>135</v>
      </c>
      <c r="E483" s="275"/>
      <c r="F483" s="273"/>
      <c r="G483" s="3"/>
      <c r="H483" s="191"/>
      <c r="I483" s="3" t="s">
        <v>6</v>
      </c>
      <c r="J483" s="191" t="s">
        <v>1</v>
      </c>
      <c r="K483" s="128"/>
      <c r="L483" s="191" t="e">
        <f>#REF!</f>
        <v>#REF!</v>
      </c>
      <c r="M483" s="191">
        <v>5760</v>
      </c>
      <c r="N483" s="191"/>
      <c r="O483" s="191"/>
      <c r="P483" s="191"/>
      <c r="Q483" s="75"/>
    </row>
    <row r="484" spans="1:17" ht="15.75" hidden="1" customHeight="1" outlineLevel="2" thickBot="1" x14ac:dyDescent="0.35">
      <c r="A484"/>
      <c r="B484" s="17"/>
      <c r="C484" s="4"/>
      <c r="D484" s="224" t="s">
        <v>45</v>
      </c>
      <c r="E484" s="233"/>
      <c r="F484" s="234"/>
      <c r="G484" s="9"/>
      <c r="H484" s="196" t="s">
        <v>67</v>
      </c>
      <c r="I484" s="5" t="s">
        <v>6</v>
      </c>
      <c r="J484" s="196"/>
      <c r="K484" s="128"/>
      <c r="L484" s="196" t="e">
        <f t="shared" ref="L484" si="17">L483+M483</f>
        <v>#REF!</v>
      </c>
      <c r="M484" s="196"/>
      <c r="N484" s="196" t="s">
        <v>13</v>
      </c>
      <c r="O484" s="196"/>
      <c r="P484" s="196"/>
      <c r="Q484" s="75"/>
    </row>
    <row r="485" spans="1:17" s="18" customFormat="1" ht="13.9" x14ac:dyDescent="0.25">
      <c r="A485" s="63"/>
      <c r="F485" s="76"/>
      <c r="K485" s="135"/>
    </row>
  </sheetData>
  <dataConsolidate/>
  <mergeCells count="578">
    <mergeCell ref="D483:F483"/>
    <mergeCell ref="D484:F484"/>
    <mergeCell ref="D477:F477"/>
    <mergeCell ref="D478:F478"/>
    <mergeCell ref="D479:F479"/>
    <mergeCell ref="D480:F480"/>
    <mergeCell ref="D481:F481"/>
    <mergeCell ref="D482:F482"/>
    <mergeCell ref="D471:F471"/>
    <mergeCell ref="D472:F472"/>
    <mergeCell ref="D473:F473"/>
    <mergeCell ref="D474:F474"/>
    <mergeCell ref="D475:F475"/>
    <mergeCell ref="D476:F476"/>
    <mergeCell ref="D464:F464"/>
    <mergeCell ref="D465:F465"/>
    <mergeCell ref="D467:F467"/>
    <mergeCell ref="D468:F468"/>
    <mergeCell ref="D469:F469"/>
    <mergeCell ref="D470:F470"/>
    <mergeCell ref="D458:F458"/>
    <mergeCell ref="D459:F459"/>
    <mergeCell ref="D460:F460"/>
    <mergeCell ref="D461:F461"/>
    <mergeCell ref="D462:F462"/>
    <mergeCell ref="D463:F463"/>
    <mergeCell ref="D454:F454"/>
    <mergeCell ref="D455:F455"/>
    <mergeCell ref="D456:F456"/>
    <mergeCell ref="D457:F457"/>
    <mergeCell ref="N449:N450"/>
    <mergeCell ref="O449:O450"/>
    <mergeCell ref="P449:P450"/>
    <mergeCell ref="Q449:X450"/>
    <mergeCell ref="D451:F451"/>
    <mergeCell ref="D452:F452"/>
    <mergeCell ref="G449:G450"/>
    <mergeCell ref="H449:H450"/>
    <mergeCell ref="I449:I450"/>
    <mergeCell ref="J449:J450"/>
    <mergeCell ref="L449:L450"/>
    <mergeCell ref="M449:M450"/>
    <mergeCell ref="D441:F441"/>
    <mergeCell ref="D444:F444"/>
    <mergeCell ref="D448:F448"/>
    <mergeCell ref="B449:B450"/>
    <mergeCell ref="C449:C450"/>
    <mergeCell ref="D449:F450"/>
    <mergeCell ref="D436:F436"/>
    <mergeCell ref="D437:F437"/>
    <mergeCell ref="D438:F438"/>
    <mergeCell ref="D439:E439"/>
    <mergeCell ref="F439:F440"/>
    <mergeCell ref="D440:E440"/>
    <mergeCell ref="H428:H431"/>
    <mergeCell ref="P428:P431"/>
    <mergeCell ref="D432:E432"/>
    <mergeCell ref="F432:F433"/>
    <mergeCell ref="D433:E433"/>
    <mergeCell ref="D434:E434"/>
    <mergeCell ref="F434:F435"/>
    <mergeCell ref="D435:E435"/>
    <mergeCell ref="D423:F423"/>
    <mergeCell ref="D424:F424"/>
    <mergeCell ref="D425:F425"/>
    <mergeCell ref="D426:F426"/>
    <mergeCell ref="D427:F427"/>
    <mergeCell ref="E428:F431"/>
    <mergeCell ref="D414:F414"/>
    <mergeCell ref="E415:F417"/>
    <mergeCell ref="D418:F418"/>
    <mergeCell ref="D419:F419"/>
    <mergeCell ref="E420:F420"/>
    <mergeCell ref="D421:E421"/>
    <mergeCell ref="F421:F422"/>
    <mergeCell ref="D422:E422"/>
    <mergeCell ref="D411:F411"/>
    <mergeCell ref="D412:F412"/>
    <mergeCell ref="D413:F413"/>
    <mergeCell ref="D407:F407"/>
    <mergeCell ref="D400:E400"/>
    <mergeCell ref="F400:F402"/>
    <mergeCell ref="D401:E401"/>
    <mergeCell ref="D402:E402"/>
    <mergeCell ref="D403:E403"/>
    <mergeCell ref="F403:F406"/>
    <mergeCell ref="D404:E404"/>
    <mergeCell ref="D405:E405"/>
    <mergeCell ref="D406:E406"/>
    <mergeCell ref="D394:E394"/>
    <mergeCell ref="F394:F396"/>
    <mergeCell ref="D395:E395"/>
    <mergeCell ref="D396:E396"/>
    <mergeCell ref="D397:E397"/>
    <mergeCell ref="F397:F399"/>
    <mergeCell ref="D398:E398"/>
    <mergeCell ref="D399:E399"/>
    <mergeCell ref="D388:E388"/>
    <mergeCell ref="F388:F390"/>
    <mergeCell ref="D389:E389"/>
    <mergeCell ref="D390:E390"/>
    <mergeCell ref="D391:E391"/>
    <mergeCell ref="F391:F393"/>
    <mergeCell ref="D392:E392"/>
    <mergeCell ref="D393:E393"/>
    <mergeCell ref="E379:E381"/>
    <mergeCell ref="F379:F384"/>
    <mergeCell ref="E382:E384"/>
    <mergeCell ref="D385:E385"/>
    <mergeCell ref="F385:F387"/>
    <mergeCell ref="D386:E386"/>
    <mergeCell ref="D387:E387"/>
    <mergeCell ref="D357:F357"/>
    <mergeCell ref="E358:F359"/>
    <mergeCell ref="E361:E363"/>
    <mergeCell ref="F361:F366"/>
    <mergeCell ref="E364:E366"/>
    <mergeCell ref="E367:E369"/>
    <mergeCell ref="F367:F378"/>
    <mergeCell ref="E370:E372"/>
    <mergeCell ref="E373:E375"/>
    <mergeCell ref="E376:E378"/>
    <mergeCell ref="E340:E342"/>
    <mergeCell ref="F340:F347"/>
    <mergeCell ref="E344:E345"/>
    <mergeCell ref="E348:E350"/>
    <mergeCell ref="F348:F356"/>
    <mergeCell ref="E351:E353"/>
    <mergeCell ref="E354:E356"/>
    <mergeCell ref="E330:E332"/>
    <mergeCell ref="F330:F339"/>
    <mergeCell ref="E333:E336"/>
    <mergeCell ref="E337:E339"/>
    <mergeCell ref="D303:D304"/>
    <mergeCell ref="G303:G304"/>
    <mergeCell ref="I303:I304"/>
    <mergeCell ref="J303:J304"/>
    <mergeCell ref="N303:N304"/>
    <mergeCell ref="P303:P304"/>
    <mergeCell ref="E305:E307"/>
    <mergeCell ref="F305:F326"/>
    <mergeCell ref="E308:E310"/>
    <mergeCell ref="E311:E313"/>
    <mergeCell ref="E314:E316"/>
    <mergeCell ref="E317:E319"/>
    <mergeCell ref="E320:E322"/>
    <mergeCell ref="E323:E326"/>
    <mergeCell ref="J299:J300"/>
    <mergeCell ref="N299:N300"/>
    <mergeCell ref="P299:P300"/>
    <mergeCell ref="D301:D302"/>
    <mergeCell ref="G301:G302"/>
    <mergeCell ref="I301:I302"/>
    <mergeCell ref="J301:J302"/>
    <mergeCell ref="N301:N302"/>
    <mergeCell ref="P301:P302"/>
    <mergeCell ref="N293:N294"/>
    <mergeCell ref="P293:P294"/>
    <mergeCell ref="D295:D296"/>
    <mergeCell ref="G295:G296"/>
    <mergeCell ref="I295:I296"/>
    <mergeCell ref="J295:J296"/>
    <mergeCell ref="N295:N296"/>
    <mergeCell ref="P295:P296"/>
    <mergeCell ref="D293:D294"/>
    <mergeCell ref="E293:E298"/>
    <mergeCell ref="F293:F304"/>
    <mergeCell ref="G293:G294"/>
    <mergeCell ref="I293:I294"/>
    <mergeCell ref="J293:J294"/>
    <mergeCell ref="D297:D298"/>
    <mergeCell ref="G297:G298"/>
    <mergeCell ref="I297:I298"/>
    <mergeCell ref="J297:J298"/>
    <mergeCell ref="N297:N298"/>
    <mergeCell ref="P297:P298"/>
    <mergeCell ref="D299:D300"/>
    <mergeCell ref="E299:E304"/>
    <mergeCell ref="G299:G300"/>
    <mergeCell ref="I299:I300"/>
    <mergeCell ref="I291:I292"/>
    <mergeCell ref="J291:J292"/>
    <mergeCell ref="N291:N292"/>
    <mergeCell ref="P291:P292"/>
    <mergeCell ref="D289:D290"/>
    <mergeCell ref="G289:G290"/>
    <mergeCell ref="I289:I290"/>
    <mergeCell ref="J289:J290"/>
    <mergeCell ref="N289:N290"/>
    <mergeCell ref="P289:P290"/>
    <mergeCell ref="D287:D288"/>
    <mergeCell ref="G287:G288"/>
    <mergeCell ref="I287:I288"/>
    <mergeCell ref="J287:J288"/>
    <mergeCell ref="N287:N288"/>
    <mergeCell ref="P287:P288"/>
    <mergeCell ref="P281:P282"/>
    <mergeCell ref="D283:D284"/>
    <mergeCell ref="G283:G284"/>
    <mergeCell ref="I283:I284"/>
    <mergeCell ref="J283:J284"/>
    <mergeCell ref="N283:N284"/>
    <mergeCell ref="P283:P284"/>
    <mergeCell ref="D281:D282"/>
    <mergeCell ref="E281:E292"/>
    <mergeCell ref="G281:G282"/>
    <mergeCell ref="I281:I282"/>
    <mergeCell ref="J281:J282"/>
    <mergeCell ref="N281:N282"/>
    <mergeCell ref="D285:D286"/>
    <mergeCell ref="G285:G286"/>
    <mergeCell ref="I285:I286"/>
    <mergeCell ref="D291:D292"/>
    <mergeCell ref="G291:G292"/>
    <mergeCell ref="J271:J272"/>
    <mergeCell ref="N271:N272"/>
    <mergeCell ref="P271:P272"/>
    <mergeCell ref="D273:D274"/>
    <mergeCell ref="G273:G274"/>
    <mergeCell ref="I273:I274"/>
    <mergeCell ref="J273:J274"/>
    <mergeCell ref="N273:N274"/>
    <mergeCell ref="J285:J286"/>
    <mergeCell ref="D279:D280"/>
    <mergeCell ref="G279:G280"/>
    <mergeCell ref="I279:I280"/>
    <mergeCell ref="J279:J280"/>
    <mergeCell ref="N279:N280"/>
    <mergeCell ref="P279:P280"/>
    <mergeCell ref="D277:D278"/>
    <mergeCell ref="G277:G278"/>
    <mergeCell ref="I277:I278"/>
    <mergeCell ref="J277:J278"/>
    <mergeCell ref="N277:N278"/>
    <mergeCell ref="P277:P278"/>
    <mergeCell ref="N285:N286"/>
    <mergeCell ref="P285:P286"/>
    <mergeCell ref="D267:D268"/>
    <mergeCell ref="G267:G268"/>
    <mergeCell ref="I267:I268"/>
    <mergeCell ref="J267:J268"/>
    <mergeCell ref="N267:N268"/>
    <mergeCell ref="P267:P268"/>
    <mergeCell ref="D269:D270"/>
    <mergeCell ref="E269:E280"/>
    <mergeCell ref="F269:F292"/>
    <mergeCell ref="G269:G270"/>
    <mergeCell ref="I269:I270"/>
    <mergeCell ref="J269:J270"/>
    <mergeCell ref="N269:N270"/>
    <mergeCell ref="P269:P270"/>
    <mergeCell ref="D271:D272"/>
    <mergeCell ref="P273:P274"/>
    <mergeCell ref="D275:D276"/>
    <mergeCell ref="G275:G276"/>
    <mergeCell ref="I275:I276"/>
    <mergeCell ref="J275:J276"/>
    <mergeCell ref="N275:N276"/>
    <mergeCell ref="P275:P276"/>
    <mergeCell ref="G271:G272"/>
    <mergeCell ref="I271:I272"/>
    <mergeCell ref="J263:J264"/>
    <mergeCell ref="N263:N264"/>
    <mergeCell ref="P263:P264"/>
    <mergeCell ref="D265:D266"/>
    <mergeCell ref="G265:G266"/>
    <mergeCell ref="I265:I266"/>
    <mergeCell ref="J265:J266"/>
    <mergeCell ref="N265:N266"/>
    <mergeCell ref="P265:P266"/>
    <mergeCell ref="N257:N258"/>
    <mergeCell ref="P257:P258"/>
    <mergeCell ref="D259:D260"/>
    <mergeCell ref="G259:G260"/>
    <mergeCell ref="I259:I260"/>
    <mergeCell ref="J259:J260"/>
    <mergeCell ref="N259:N260"/>
    <mergeCell ref="P259:P260"/>
    <mergeCell ref="D257:D258"/>
    <mergeCell ref="E257:E262"/>
    <mergeCell ref="F257:F268"/>
    <mergeCell ref="G257:G258"/>
    <mergeCell ref="I257:I258"/>
    <mergeCell ref="J257:J258"/>
    <mergeCell ref="D261:D262"/>
    <mergeCell ref="G261:G262"/>
    <mergeCell ref="I261:I262"/>
    <mergeCell ref="J261:J262"/>
    <mergeCell ref="N261:N262"/>
    <mergeCell ref="P261:P262"/>
    <mergeCell ref="D263:D264"/>
    <mergeCell ref="E263:E268"/>
    <mergeCell ref="G263:G264"/>
    <mergeCell ref="I263:I264"/>
    <mergeCell ref="N252:N253"/>
    <mergeCell ref="P252:P253"/>
    <mergeCell ref="D254:D255"/>
    <mergeCell ref="G254:G255"/>
    <mergeCell ref="I254:I255"/>
    <mergeCell ref="J254:J255"/>
    <mergeCell ref="N254:N255"/>
    <mergeCell ref="P254:P255"/>
    <mergeCell ref="D251:F251"/>
    <mergeCell ref="D252:D253"/>
    <mergeCell ref="E252:F255"/>
    <mergeCell ref="G252:G253"/>
    <mergeCell ref="I252:I253"/>
    <mergeCell ref="J252:J253"/>
    <mergeCell ref="E234:E236"/>
    <mergeCell ref="F234:F241"/>
    <mergeCell ref="E238:E239"/>
    <mergeCell ref="E242:E244"/>
    <mergeCell ref="F242:F250"/>
    <mergeCell ref="E245:E247"/>
    <mergeCell ref="E248:E250"/>
    <mergeCell ref="D232:D233"/>
    <mergeCell ref="G232:G233"/>
    <mergeCell ref="G226:G227"/>
    <mergeCell ref="I226:I227"/>
    <mergeCell ref="J226:J227"/>
    <mergeCell ref="N226:N227"/>
    <mergeCell ref="P226:P227"/>
    <mergeCell ref="D228:D229"/>
    <mergeCell ref="E228:E233"/>
    <mergeCell ref="G228:G229"/>
    <mergeCell ref="I228:I229"/>
    <mergeCell ref="J228:J229"/>
    <mergeCell ref="I232:I233"/>
    <mergeCell ref="J232:J233"/>
    <mergeCell ref="N232:N233"/>
    <mergeCell ref="P232:P233"/>
    <mergeCell ref="N228:N229"/>
    <mergeCell ref="P228:P229"/>
    <mergeCell ref="D230:D231"/>
    <mergeCell ref="G230:G231"/>
    <mergeCell ref="I230:I231"/>
    <mergeCell ref="J230:J231"/>
    <mergeCell ref="N230:N231"/>
    <mergeCell ref="P230:P231"/>
    <mergeCell ref="D224:D225"/>
    <mergeCell ref="G224:G225"/>
    <mergeCell ref="I224:I225"/>
    <mergeCell ref="J224:J225"/>
    <mergeCell ref="N224:N225"/>
    <mergeCell ref="P224:P225"/>
    <mergeCell ref="G220:G221"/>
    <mergeCell ref="I220:I221"/>
    <mergeCell ref="J220:J221"/>
    <mergeCell ref="N220:N221"/>
    <mergeCell ref="P220:P221"/>
    <mergeCell ref="D222:D223"/>
    <mergeCell ref="G222:G223"/>
    <mergeCell ref="I222:I223"/>
    <mergeCell ref="J222:J223"/>
    <mergeCell ref="N222:N223"/>
    <mergeCell ref="D214:D215"/>
    <mergeCell ref="E214:E219"/>
    <mergeCell ref="F214:F233"/>
    <mergeCell ref="D220:D221"/>
    <mergeCell ref="E220:E227"/>
    <mergeCell ref="D226:D227"/>
    <mergeCell ref="P216:P217"/>
    <mergeCell ref="D218:D219"/>
    <mergeCell ref="G218:G219"/>
    <mergeCell ref="I218:I219"/>
    <mergeCell ref="J218:J219"/>
    <mergeCell ref="N218:N219"/>
    <mergeCell ref="P218:P219"/>
    <mergeCell ref="G214:G215"/>
    <mergeCell ref="I214:I215"/>
    <mergeCell ref="J214:J215"/>
    <mergeCell ref="N214:N215"/>
    <mergeCell ref="P214:P215"/>
    <mergeCell ref="D216:D217"/>
    <mergeCell ref="G216:G217"/>
    <mergeCell ref="I216:I217"/>
    <mergeCell ref="J216:J217"/>
    <mergeCell ref="N216:N217"/>
    <mergeCell ref="P222:P223"/>
    <mergeCell ref="E187:E189"/>
    <mergeCell ref="F187:F208"/>
    <mergeCell ref="E190:E192"/>
    <mergeCell ref="E193:E195"/>
    <mergeCell ref="E196:E198"/>
    <mergeCell ref="E199:E201"/>
    <mergeCell ref="E202:E204"/>
    <mergeCell ref="E205:E208"/>
    <mergeCell ref="D209:F209"/>
    <mergeCell ref="D173:F173"/>
    <mergeCell ref="E174:F175"/>
    <mergeCell ref="D176:F176"/>
    <mergeCell ref="D153:F153"/>
    <mergeCell ref="E156:F158"/>
    <mergeCell ref="E159:E161"/>
    <mergeCell ref="F159:F166"/>
    <mergeCell ref="E162:E165"/>
    <mergeCell ref="E178:E180"/>
    <mergeCell ref="F178:F186"/>
    <mergeCell ref="E181:E183"/>
    <mergeCell ref="E184:E186"/>
    <mergeCell ref="E131:E133"/>
    <mergeCell ref="F131:F152"/>
    <mergeCell ref="E134:E136"/>
    <mergeCell ref="E137:E139"/>
    <mergeCell ref="E140:E142"/>
    <mergeCell ref="E143:E145"/>
    <mergeCell ref="E146:E148"/>
    <mergeCell ref="E149:E152"/>
    <mergeCell ref="E167:E169"/>
    <mergeCell ref="F167:F172"/>
    <mergeCell ref="E170:E172"/>
    <mergeCell ref="D125:D126"/>
    <mergeCell ref="E125:E130"/>
    <mergeCell ref="G125:G126"/>
    <mergeCell ref="I125:I126"/>
    <mergeCell ref="J125:J126"/>
    <mergeCell ref="N125:N126"/>
    <mergeCell ref="P125:P126"/>
    <mergeCell ref="D127:D128"/>
    <mergeCell ref="G127:G128"/>
    <mergeCell ref="I127:I128"/>
    <mergeCell ref="J127:J128"/>
    <mergeCell ref="N127:N128"/>
    <mergeCell ref="P127:P128"/>
    <mergeCell ref="D129:D130"/>
    <mergeCell ref="G129:G130"/>
    <mergeCell ref="I129:I130"/>
    <mergeCell ref="J129:J130"/>
    <mergeCell ref="N129:N130"/>
    <mergeCell ref="P129:P130"/>
    <mergeCell ref="I115:I116"/>
    <mergeCell ref="J115:J116"/>
    <mergeCell ref="N115:N116"/>
    <mergeCell ref="P115:P116"/>
    <mergeCell ref="P119:P120"/>
    <mergeCell ref="D121:D122"/>
    <mergeCell ref="G121:G122"/>
    <mergeCell ref="I121:I122"/>
    <mergeCell ref="J121:J122"/>
    <mergeCell ref="N121:N122"/>
    <mergeCell ref="P121:P122"/>
    <mergeCell ref="D119:D120"/>
    <mergeCell ref="E119:E124"/>
    <mergeCell ref="G119:G120"/>
    <mergeCell ref="I119:I120"/>
    <mergeCell ref="J119:J120"/>
    <mergeCell ref="N119:N120"/>
    <mergeCell ref="D123:D124"/>
    <mergeCell ref="G123:G124"/>
    <mergeCell ref="I123:I124"/>
    <mergeCell ref="J123:J124"/>
    <mergeCell ref="N123:N124"/>
    <mergeCell ref="P123:P124"/>
    <mergeCell ref="P107:P108"/>
    <mergeCell ref="D109:D110"/>
    <mergeCell ref="G109:G110"/>
    <mergeCell ref="I109:I110"/>
    <mergeCell ref="J109:J110"/>
    <mergeCell ref="N109:N110"/>
    <mergeCell ref="P109:P110"/>
    <mergeCell ref="D111:F111"/>
    <mergeCell ref="D113:D114"/>
    <mergeCell ref="E113:E118"/>
    <mergeCell ref="F113:F130"/>
    <mergeCell ref="G113:G114"/>
    <mergeCell ref="I113:I114"/>
    <mergeCell ref="J113:J114"/>
    <mergeCell ref="N113:N114"/>
    <mergeCell ref="P113:P114"/>
    <mergeCell ref="D117:D118"/>
    <mergeCell ref="G117:G118"/>
    <mergeCell ref="I117:I118"/>
    <mergeCell ref="J117:J118"/>
    <mergeCell ref="N117:N118"/>
    <mergeCell ref="P117:P118"/>
    <mergeCell ref="D115:D116"/>
    <mergeCell ref="G115:G116"/>
    <mergeCell ref="E100:E102"/>
    <mergeCell ref="F100:F105"/>
    <mergeCell ref="E103:E105"/>
    <mergeCell ref="D106:F106"/>
    <mergeCell ref="D107:D108"/>
    <mergeCell ref="E107:F110"/>
    <mergeCell ref="I90:I91"/>
    <mergeCell ref="J90:J91"/>
    <mergeCell ref="N90:N91"/>
    <mergeCell ref="G107:G108"/>
    <mergeCell ref="I107:I108"/>
    <mergeCell ref="J107:J108"/>
    <mergeCell ref="N107:N108"/>
    <mergeCell ref="P90:P91"/>
    <mergeCell ref="E92:E94"/>
    <mergeCell ref="F92:F99"/>
    <mergeCell ref="E95:E98"/>
    <mergeCell ref="N86:N87"/>
    <mergeCell ref="P86:P87"/>
    <mergeCell ref="E88:E89"/>
    <mergeCell ref="G88:G89"/>
    <mergeCell ref="I88:I89"/>
    <mergeCell ref="J88:J89"/>
    <mergeCell ref="N88:N89"/>
    <mergeCell ref="P88:P89"/>
    <mergeCell ref="D81:F81"/>
    <mergeCell ref="E86:E87"/>
    <mergeCell ref="F86:F91"/>
    <mergeCell ref="G86:G87"/>
    <mergeCell ref="E90:E91"/>
    <mergeCell ref="G90:G91"/>
    <mergeCell ref="D66:E66"/>
    <mergeCell ref="D67:E67"/>
    <mergeCell ref="D68:E68"/>
    <mergeCell ref="D69:E69"/>
    <mergeCell ref="D70:F70"/>
    <mergeCell ref="D71:F71"/>
    <mergeCell ref="D44:E44"/>
    <mergeCell ref="E46:F47"/>
    <mergeCell ref="K46:K81"/>
    <mergeCell ref="O46:O81"/>
    <mergeCell ref="D48:E48"/>
    <mergeCell ref="D49:E49"/>
    <mergeCell ref="D50:E50"/>
    <mergeCell ref="D51:E51"/>
    <mergeCell ref="D52:E52"/>
    <mergeCell ref="D53:E53"/>
    <mergeCell ref="D60:E60"/>
    <mergeCell ref="D61:E61"/>
    <mergeCell ref="D62:E62"/>
    <mergeCell ref="D63:E63"/>
    <mergeCell ref="D64:E64"/>
    <mergeCell ref="D65:E65"/>
    <mergeCell ref="D54:E54"/>
    <mergeCell ref="D55:E55"/>
    <mergeCell ref="D56:E56"/>
    <mergeCell ref="D57:E57"/>
    <mergeCell ref="D58:E58"/>
    <mergeCell ref="D59:E59"/>
    <mergeCell ref="D72:F72"/>
    <mergeCell ref="D75:F75"/>
    <mergeCell ref="E40:F40"/>
    <mergeCell ref="D41:F41"/>
    <mergeCell ref="Q41:S41"/>
    <mergeCell ref="D42:F42"/>
    <mergeCell ref="E43:F43"/>
    <mergeCell ref="Q43:U43"/>
    <mergeCell ref="D25:E25"/>
    <mergeCell ref="D26:E26"/>
    <mergeCell ref="D27:E27"/>
    <mergeCell ref="D28:F28"/>
    <mergeCell ref="D29:F29"/>
    <mergeCell ref="D30:F30"/>
    <mergeCell ref="P4:P38"/>
    <mergeCell ref="D6:E6"/>
    <mergeCell ref="D7:E7"/>
    <mergeCell ref="D8:E8"/>
    <mergeCell ref="D9:E9"/>
    <mergeCell ref="D10:E10"/>
    <mergeCell ref="D11:E11"/>
    <mergeCell ref="D12:E12"/>
    <mergeCell ref="D13:E13"/>
    <mergeCell ref="D14:E14"/>
    <mergeCell ref="D33:E33"/>
    <mergeCell ref="D1:F1"/>
    <mergeCell ref="A4:A38"/>
    <mergeCell ref="E4:F5"/>
    <mergeCell ref="G4:G5"/>
    <mergeCell ref="I4:I5"/>
    <mergeCell ref="J4:J5"/>
    <mergeCell ref="N4:N5"/>
    <mergeCell ref="D15:E15"/>
    <mergeCell ref="D16:E16"/>
    <mergeCell ref="D17:E17"/>
    <mergeCell ref="D18:E18"/>
    <mergeCell ref="D19:E19"/>
    <mergeCell ref="D20:E20"/>
    <mergeCell ref="D21:E21"/>
    <mergeCell ref="D22:E22"/>
    <mergeCell ref="D23:E23"/>
    <mergeCell ref="D24:E24"/>
  </mergeCells>
  <pageMargins left="0.7" right="0.7" top="0.75" bottom="0.75" header="0.3" footer="0.3"/>
  <pageSetup scale="10" orientation="landscape" r:id="rId1"/>
  <ignoredErrors>
    <ignoredError sqref="M410 M256 M466 M85:M112" formulaRange="1"/>
    <ignoredError sqref="H452 H444 H449" numberStoredAsText="1"/>
    <ignoredError sqref="H433"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Register Map Legend</vt:lpstr>
      <vt:lpstr>Enercept Integer Conversion</vt:lpstr>
      <vt:lpstr>EM4200 Register Map</vt:lpstr>
      <vt:lpstr>'EM4200 Register Map'!Print_Titles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2015-11-02T07:26:34Z</dcterms:modified>
</cp:coreProperties>
</file>